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7335" tabRatio="601" firstSheet="2" activeTab="6"/>
  </bookViews>
  <sheets>
    <sheet name="භූමිප්‍රමාණය" sheetId="152" r:id="rId1"/>
    <sheet name="ජනගහන මූලික" sheetId="115" r:id="rId2"/>
    <sheet name="ජනගහනය මූලික 2" sheetId="124" r:id="rId3"/>
    <sheet name="2" sheetId="69" r:id="rId4"/>
    <sheet name="ජනගහනය." sheetId="173" r:id="rId5"/>
    <sheet name="ජනහනය2" sheetId="93" r:id="rId6"/>
    <sheet name="ජාතීන්" sheetId="126" r:id="rId7"/>
    <sheet name="ආගම්" sheetId="146" r:id="rId8"/>
    <sheet name="අධ්‍යාපන ජනගහනය" sheetId="134" r:id="rId9"/>
    <sheet name="සේවා නියුක්තිය" sheetId="29" r:id="rId10"/>
    <sheet name="විදේශ රැකියා" sheetId="27" r:id="rId11"/>
    <sheet name="විවිධ බල ප්‍රෙද්ශ" sheetId="109" r:id="rId12"/>
    <sheet name="උපත් මරණ" sheetId="110" r:id="rId13"/>
    <sheet name="ඉඩම් අයිතිය" sheetId="89" r:id="rId14"/>
    <sheet name="ඉඩම් පරිහරණ." sheetId="172" r:id="rId15"/>
    <sheet name="3" sheetId="71" r:id="rId16"/>
    <sheet name="අධ්‍යාපන3." sheetId="171" r:id="rId17"/>
    <sheet name="දහම් පාසැල්." sheetId="170" r:id="rId18"/>
    <sheet name="පෙර පාසැල්." sheetId="169" r:id="rId19"/>
    <sheet name="වෘත්තීය අධ්‍යාපන" sheetId="97" r:id="rId20"/>
    <sheet name="පාසල් හැරයාම" sheetId="98" r:id="rId21"/>
    <sheet name="4" sheetId="72" r:id="rId22"/>
    <sheet name="ආයුර්වේද." sheetId="168" r:id="rId23"/>
    <sheet name="ආයුර්වේද වෙදමහතුන්" sheetId="100" r:id="rId24"/>
    <sheet name="5" sheetId="73" r:id="rId25"/>
    <sheet name="සුළු වාරි" sheetId="116" r:id="rId26"/>
    <sheet name="කෘෂි ලිං" sheetId="102" r:id="rId27"/>
    <sheet name="6" sheetId="74" r:id="rId28"/>
    <sheet name="7" sheetId="76" r:id="rId29"/>
    <sheet name="ප්‍රාදේශීය මාර්ග" sheetId="22" r:id="rId30"/>
    <sheet name="ආලොකය ජලය වැසිකිලි" sheetId="128" r:id="rId31"/>
    <sheet name="නිවාස" sheetId="129" r:id="rId32"/>
    <sheet name="8" sheetId="75" r:id="rId33"/>
    <sheet name="වැන්දඹු " sheetId="117" r:id="rId34"/>
    <sheet name="මහජන ආධාර" sheetId="147" r:id="rId35"/>
    <sheet name="සමෘද්ධි1." sheetId="167" r:id="rId36"/>
    <sheet name="9" sheetId="78" r:id="rId37"/>
    <sheet name="වී නිෂ්පාදනය" sheetId="62" r:id="rId38"/>
    <sheet name="අතිරේඛ භෝග" sheetId="150" r:id="rId39"/>
    <sheet name="එළවළු" sheetId="149" r:id="rId40"/>
    <sheet name="පළතුරු" sheetId="148" r:id="rId41"/>
    <sheet name="කෘෂි ඉඩම්" sheetId="104" r:id="rId42"/>
    <sheet name="ධීවර" sheetId="108" r:id="rId43"/>
    <sheet name="නිත්‍ය හා කාලීන " sheetId="119" r:id="rId44"/>
    <sheet name="සත්ව සංඛ්‍යා1" sheetId="91" state="hidden" r:id="rId45"/>
    <sheet name="සත්ව සංඛා 2" sheetId="90" state="hidden" r:id="rId46"/>
    <sheet name="විශ්‍රාම ශාලා" sheetId="106" r:id="rId47"/>
    <sheet name="11" sheetId="79" r:id="rId48"/>
    <sheet name="වෙළද ආයතන." sheetId="166" r:id="rId49"/>
    <sheet name="කර්මාන්ත." sheetId="165" r:id="rId50"/>
    <sheet name="අගය එකතු කළ" sheetId="121" r:id="rId51"/>
    <sheet name="සහල් මෝල්." sheetId="164" r:id="rId52"/>
    <sheet name="රජයේ ගොඩනැගිලි" sheetId="122" r:id="rId53"/>
    <sheet name="විවිධ පහසුකම්" sheetId="111" r:id="rId54"/>
    <sheet name="12" sheetId="80" r:id="rId55"/>
    <sheet name="බැංකු-1" sheetId="163" r:id="rId56"/>
    <sheet name="බැංතු-2" sheetId="162" r:id="rId57"/>
    <sheet name="ක්‍රීඩා " sheetId="161" r:id="rId58"/>
    <sheet name="තැපැල් කාර්යා" sheetId="160" r:id="rId59"/>
    <sheet name="ස්වෙච්ඡා සංවිධා" sheetId="159" r:id="rId60"/>
    <sheet name="රජ්‍ය නොවන සංව්" sheetId="158" r:id="rId61"/>
    <sheet name="සංස්කෘතික තොරතුරු" sheetId="157" r:id="rId62"/>
    <sheet name="රථ වාහන" sheetId="156" r:id="rId63"/>
    <sheet name="යන්ත්‍ර" sheetId="123" r:id="rId64"/>
    <sheet name="වී ගබඩා" sheetId="155" r:id="rId65"/>
    <sheet name="ආගමික" sheetId="14" r:id="rId66"/>
    <sheet name="සංචාරක" sheetId="154" r:id="rId67"/>
    <sheet name="අධ්‍යාපනය 1" sheetId="153" state="hidden" r:id="rId68"/>
    <sheet name="රාජ්‍ය ආයතන" sheetId="176" r:id="rId69"/>
    <sheet name="Sheet1" sheetId="177" r:id="rId70"/>
    <sheet name="Sheet2" sheetId="178" r:id="rId71"/>
    <sheet name="Sheet3" sheetId="179" r:id="rId72"/>
    <sheet name="Sheet4" sheetId="180" r:id="rId73"/>
    <sheet name="Sheet5" sheetId="181" r:id="rId74"/>
  </sheets>
  <definedNames>
    <definedName name="_xlnm.Print_Area" localSheetId="47">'11'!$A$1:$J$49</definedName>
    <definedName name="_xlnm.Print_Area" localSheetId="54">'12'!$A$1:$J$49</definedName>
    <definedName name="_xlnm.Print_Area" localSheetId="3">'2'!$A$1:$J$50</definedName>
    <definedName name="_xlnm.Print_Area" localSheetId="15">'3'!$A$1:$J$49</definedName>
    <definedName name="_xlnm.Print_Area" localSheetId="21">'4'!$A$1:$J$49</definedName>
    <definedName name="_xlnm.Print_Area" localSheetId="24">'5'!$A$1:$J$49</definedName>
    <definedName name="_xlnm.Print_Area" localSheetId="27">'6'!$A$1:$G$49</definedName>
    <definedName name="_xlnm.Print_Area" localSheetId="28">'7'!$A$1:$J$49</definedName>
    <definedName name="_xlnm.Print_Area" localSheetId="32">'8'!$A$1:$J$49</definedName>
    <definedName name="_xlnm.Print_Area" localSheetId="36">'9'!$A$1:$J$49</definedName>
    <definedName name="_xlnm.Print_Area" localSheetId="13">'ඉඩම් අයිතිය'!$A$1:$J$30</definedName>
    <definedName name="_xlnm.Print_Area" localSheetId="29">'ප්‍රාදේශීය මාර්ග'!$A$1:$N$198</definedName>
  </definedNames>
  <calcPr calcId="144525"/>
</workbook>
</file>

<file path=xl/calcChain.xml><?xml version="1.0" encoding="utf-8"?>
<calcChain xmlns="http://schemas.openxmlformats.org/spreadsheetml/2006/main">
  <c r="D37" i="128" l="1"/>
  <c r="E37" i="128"/>
  <c r="F37" i="128"/>
  <c r="G37" i="128"/>
  <c r="H37" i="128"/>
  <c r="I37" i="128"/>
  <c r="J37" i="128"/>
  <c r="K37" i="128"/>
  <c r="L37" i="128"/>
  <c r="M37" i="128"/>
  <c r="N37" i="128"/>
  <c r="O37" i="128"/>
  <c r="P37" i="128"/>
  <c r="Q37" i="128"/>
  <c r="C37" i="128"/>
  <c r="I37" i="173" l="1"/>
  <c r="D36" i="161" l="1"/>
  <c r="E36" i="161"/>
  <c r="F36" i="161"/>
  <c r="C36" i="161"/>
  <c r="D36" i="163"/>
  <c r="E36" i="163"/>
  <c r="F36" i="163"/>
  <c r="G36" i="163"/>
  <c r="H36" i="163"/>
  <c r="I36" i="163"/>
  <c r="J36" i="163"/>
  <c r="K36" i="163"/>
  <c r="L36" i="163"/>
  <c r="M36" i="163"/>
  <c r="N36" i="163"/>
  <c r="O36" i="163"/>
  <c r="P36" i="163"/>
  <c r="Q36" i="163"/>
  <c r="R36" i="163"/>
  <c r="S36" i="163"/>
  <c r="T36" i="163"/>
  <c r="U36" i="163"/>
  <c r="C36" i="163"/>
  <c r="D37" i="111"/>
  <c r="E37" i="111"/>
  <c r="F37" i="111"/>
  <c r="G37" i="111"/>
  <c r="H37" i="111"/>
  <c r="I37" i="111"/>
  <c r="J37" i="111"/>
  <c r="K37" i="111"/>
  <c r="L37" i="111"/>
  <c r="M37" i="111"/>
  <c r="C37" i="111"/>
  <c r="D35" i="165" l="1"/>
  <c r="E35" i="165"/>
  <c r="F35" i="165"/>
  <c r="G35" i="165"/>
  <c r="H35" i="165"/>
  <c r="I35" i="165"/>
  <c r="J35" i="165"/>
  <c r="L35" i="165"/>
  <c r="C35" i="165"/>
  <c r="D35" i="166"/>
  <c r="E35" i="166"/>
  <c r="F35" i="166"/>
  <c r="G35" i="166"/>
  <c r="H35" i="166"/>
  <c r="I35" i="166"/>
  <c r="J35" i="166"/>
  <c r="K35" i="166"/>
  <c r="L35" i="166"/>
  <c r="M35" i="166"/>
  <c r="N35" i="166"/>
  <c r="O35" i="166"/>
  <c r="P35" i="166"/>
  <c r="Q35" i="166"/>
  <c r="R35" i="166"/>
  <c r="S35" i="166"/>
  <c r="T35" i="166"/>
  <c r="U35" i="166"/>
  <c r="C35" i="166"/>
  <c r="D36" i="117" l="1"/>
  <c r="E36" i="117"/>
  <c r="F36" i="117"/>
  <c r="G36" i="117"/>
  <c r="H36" i="117"/>
  <c r="C36" i="117"/>
  <c r="F41" i="100" l="1"/>
  <c r="E41" i="100"/>
  <c r="E46" i="126" l="1"/>
  <c r="F46" i="126"/>
  <c r="G46" i="126"/>
  <c r="H46" i="126"/>
  <c r="D46" i="126"/>
  <c r="I30" i="126"/>
  <c r="E30" i="126"/>
  <c r="F30" i="126"/>
  <c r="G30" i="126"/>
  <c r="H30" i="126"/>
  <c r="D30" i="126"/>
  <c r="E18" i="126"/>
  <c r="F18" i="126"/>
  <c r="G18" i="126"/>
  <c r="H18" i="126"/>
  <c r="D18" i="126"/>
  <c r="E14" i="126"/>
  <c r="F14" i="126"/>
  <c r="G14" i="126"/>
  <c r="H14" i="126"/>
  <c r="I14" i="126"/>
  <c r="D14" i="126"/>
  <c r="I6" i="173"/>
  <c r="I7" i="173"/>
  <c r="I8" i="173"/>
  <c r="I9" i="173"/>
  <c r="I10" i="173"/>
  <c r="I11" i="173"/>
  <c r="I12" i="173"/>
  <c r="I13" i="173"/>
  <c r="I14" i="173"/>
  <c r="I15" i="173"/>
  <c r="I16" i="173"/>
  <c r="I17" i="173"/>
  <c r="I18" i="173"/>
  <c r="I19" i="173"/>
  <c r="I20" i="173"/>
  <c r="I21" i="173"/>
  <c r="I22" i="173"/>
  <c r="I23" i="173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5" i="173"/>
  <c r="I145" i="124"/>
  <c r="I144" i="124"/>
  <c r="I122" i="124"/>
  <c r="I123" i="124"/>
  <c r="I124" i="124"/>
  <c r="I125" i="124"/>
  <c r="I126" i="124"/>
  <c r="I127" i="124"/>
  <c r="I128" i="124"/>
  <c r="I129" i="124"/>
  <c r="I130" i="124"/>
  <c r="I131" i="124"/>
  <c r="I132" i="124"/>
  <c r="I133" i="124"/>
  <c r="I134" i="124"/>
  <c r="I135" i="124"/>
  <c r="I136" i="124"/>
  <c r="I137" i="124"/>
  <c r="I138" i="124"/>
  <c r="I139" i="124"/>
  <c r="I140" i="124"/>
  <c r="I141" i="124"/>
  <c r="I142" i="124"/>
  <c r="I143" i="124"/>
  <c r="I91" i="124"/>
  <c r="I92" i="124"/>
  <c r="I93" i="124"/>
  <c r="I94" i="124"/>
  <c r="I95" i="124"/>
  <c r="I96" i="124"/>
  <c r="I97" i="124"/>
  <c r="I98" i="124"/>
  <c r="I99" i="124"/>
  <c r="I100" i="124"/>
  <c r="I101" i="124"/>
  <c r="I102" i="124"/>
  <c r="I103" i="124"/>
  <c r="I104" i="124"/>
  <c r="I105" i="124"/>
  <c r="I106" i="124"/>
  <c r="I107" i="124"/>
  <c r="I108" i="124"/>
  <c r="I109" i="124"/>
  <c r="I110" i="124"/>
  <c r="I111" i="124"/>
  <c r="I112" i="124"/>
  <c r="I113" i="124"/>
  <c r="I114" i="124"/>
  <c r="I115" i="124"/>
  <c r="I116" i="124"/>
  <c r="I117" i="124"/>
  <c r="I118" i="124"/>
  <c r="I119" i="124"/>
  <c r="I120" i="124"/>
  <c r="I121" i="124"/>
  <c r="I23" i="124"/>
  <c r="I24" i="124"/>
  <c r="I25" i="124"/>
  <c r="I26" i="124"/>
  <c r="I27" i="124"/>
  <c r="I28" i="124"/>
  <c r="I29" i="124"/>
  <c r="I30" i="124"/>
  <c r="I31" i="124"/>
  <c r="I32" i="124"/>
  <c r="I33" i="124"/>
  <c r="I34" i="124"/>
  <c r="I35" i="124"/>
  <c r="I36" i="124"/>
  <c r="I37" i="124"/>
  <c r="I38" i="124"/>
  <c r="I39" i="124"/>
  <c r="I40" i="124"/>
  <c r="I41" i="124"/>
  <c r="I42" i="124"/>
  <c r="I43" i="124"/>
  <c r="I44" i="124"/>
  <c r="I45" i="124"/>
  <c r="I46" i="124"/>
  <c r="I47" i="124"/>
  <c r="I48" i="124"/>
  <c r="I49" i="124"/>
  <c r="I50" i="124"/>
  <c r="I51" i="124"/>
  <c r="I52" i="124"/>
  <c r="I53" i="124"/>
  <c r="I54" i="124"/>
  <c r="I55" i="124"/>
  <c r="I56" i="124"/>
  <c r="I57" i="124"/>
  <c r="I58" i="124"/>
  <c r="I59" i="124"/>
  <c r="I60" i="124"/>
  <c r="I61" i="124"/>
  <c r="I62" i="124"/>
  <c r="I63" i="124"/>
  <c r="I64" i="124"/>
  <c r="I65" i="124"/>
  <c r="I66" i="124"/>
  <c r="I67" i="124"/>
  <c r="I68" i="124"/>
  <c r="I69" i="124"/>
  <c r="I70" i="124"/>
  <c r="I71" i="124"/>
  <c r="I72" i="124"/>
  <c r="I73" i="124"/>
  <c r="I74" i="124"/>
  <c r="I75" i="124"/>
  <c r="I76" i="124"/>
  <c r="I77" i="124"/>
  <c r="I78" i="124"/>
  <c r="I79" i="124"/>
  <c r="I80" i="124"/>
  <c r="I81" i="124"/>
  <c r="I82" i="124"/>
  <c r="I83" i="124"/>
  <c r="I84" i="124"/>
  <c r="I85" i="124"/>
  <c r="I86" i="124"/>
  <c r="I87" i="124"/>
  <c r="I88" i="124"/>
  <c r="I89" i="124"/>
  <c r="I90" i="124"/>
  <c r="I5" i="124"/>
  <c r="I6" i="124"/>
  <c r="I7" i="124"/>
  <c r="I8" i="124"/>
  <c r="I9" i="124"/>
  <c r="I10" i="124"/>
  <c r="I11" i="124"/>
  <c r="I12" i="124"/>
  <c r="I13" i="124"/>
  <c r="I14" i="124"/>
  <c r="I15" i="124"/>
  <c r="I16" i="124"/>
  <c r="I17" i="124"/>
  <c r="I18" i="124"/>
  <c r="I19" i="124"/>
  <c r="I20" i="124"/>
  <c r="I21" i="124"/>
  <c r="I22" i="124"/>
  <c r="I4" i="124"/>
  <c r="F30" i="124"/>
  <c r="G30" i="124"/>
  <c r="H30" i="124"/>
  <c r="E30" i="124"/>
  <c r="F14" i="124"/>
  <c r="G14" i="124"/>
  <c r="H14" i="124"/>
  <c r="E14" i="124"/>
  <c r="E36" i="172" l="1"/>
  <c r="F36" i="172"/>
  <c r="G36" i="172"/>
  <c r="H36" i="172"/>
  <c r="I36" i="172"/>
  <c r="J36" i="172"/>
  <c r="K36" i="172"/>
  <c r="L36" i="172"/>
  <c r="M36" i="172"/>
  <c r="N36" i="172"/>
  <c r="O36" i="172"/>
  <c r="P36" i="172"/>
  <c r="Q36" i="172"/>
  <c r="R36" i="172"/>
  <c r="S36" i="172"/>
  <c r="T36" i="172"/>
  <c r="D36" i="172"/>
  <c r="D37" i="147" l="1"/>
  <c r="E37" i="147"/>
  <c r="F37" i="147"/>
  <c r="G37" i="147"/>
  <c r="H37" i="147"/>
  <c r="I37" i="147"/>
  <c r="J37" i="147"/>
  <c r="C37" i="147"/>
  <c r="D29" i="102"/>
  <c r="D37" i="102" s="1"/>
  <c r="E29" i="102"/>
  <c r="E37" i="102" s="1"/>
  <c r="C37" i="102"/>
  <c r="D36" i="134"/>
  <c r="E36" i="134"/>
  <c r="F36" i="134"/>
  <c r="G36" i="134"/>
  <c r="H36" i="134"/>
  <c r="I36" i="134"/>
  <c r="D37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V37" i="29"/>
  <c r="W37" i="29"/>
  <c r="X37" i="29"/>
  <c r="Y37" i="29"/>
  <c r="Z37" i="29"/>
  <c r="AA37" i="29"/>
  <c r="AB37" i="29"/>
  <c r="AC37" i="29"/>
  <c r="AD37" i="29"/>
  <c r="AE37" i="29"/>
  <c r="AF37" i="29"/>
  <c r="C37" i="29"/>
  <c r="D35" i="115" l="1"/>
  <c r="E9" i="129" l="1"/>
  <c r="B36" i="27" l="1"/>
  <c r="C36" i="27"/>
  <c r="D36" i="27"/>
  <c r="E36" i="27"/>
  <c r="F36" i="27"/>
  <c r="G36" i="27"/>
  <c r="H36" i="27"/>
  <c r="I36" i="27"/>
  <c r="J36" i="27"/>
  <c r="K36" i="27"/>
  <c r="H37" i="173"/>
  <c r="F37" i="173"/>
  <c r="D37" i="173"/>
  <c r="C37" i="173"/>
  <c r="C35" i="159"/>
  <c r="D35" i="159"/>
  <c r="E35" i="159"/>
  <c r="F35" i="159"/>
  <c r="G35" i="159"/>
  <c r="H35" i="159"/>
  <c r="I35" i="159"/>
  <c r="J35" i="159"/>
  <c r="K35" i="159"/>
  <c r="L35" i="159"/>
  <c r="C35" i="14" l="1"/>
  <c r="G35" i="14"/>
  <c r="F35" i="14"/>
  <c r="E35" i="14"/>
  <c r="D35" i="14"/>
  <c r="D57" i="129" l="1"/>
  <c r="E57" i="129"/>
  <c r="F57" i="129"/>
  <c r="G57" i="129"/>
  <c r="H57" i="129"/>
  <c r="I57" i="129"/>
  <c r="D61" i="129"/>
  <c r="E61" i="129"/>
  <c r="F61" i="129"/>
  <c r="G61" i="129"/>
  <c r="H61" i="129"/>
  <c r="I61" i="129"/>
  <c r="E97" i="129"/>
  <c r="G97" i="129"/>
  <c r="H97" i="129"/>
  <c r="I97" i="129"/>
  <c r="D95" i="129"/>
  <c r="D96" i="129"/>
  <c r="D97" i="129" s="1"/>
  <c r="D94" i="129"/>
  <c r="E22" i="173"/>
  <c r="G22" i="173"/>
  <c r="J36" i="156" l="1"/>
  <c r="I36" i="156"/>
  <c r="H36" i="156"/>
  <c r="G36" i="156"/>
  <c r="F36" i="156"/>
  <c r="E36" i="156"/>
  <c r="D36" i="156"/>
  <c r="C36" i="156"/>
  <c r="E35" i="160"/>
  <c r="D35" i="160"/>
  <c r="C35" i="160"/>
  <c r="E37" i="93" l="1"/>
  <c r="F37" i="93"/>
  <c r="G37" i="93"/>
  <c r="H37" i="93"/>
  <c r="I37" i="93"/>
  <c r="J37" i="93"/>
  <c r="K37" i="93"/>
  <c r="L37" i="93"/>
  <c r="M37" i="93"/>
  <c r="N37" i="93"/>
  <c r="O37" i="93"/>
  <c r="P37" i="93"/>
  <c r="Q37" i="93"/>
  <c r="R37" i="93"/>
  <c r="S37" i="93"/>
  <c r="T37" i="93"/>
  <c r="U37" i="93"/>
  <c r="V37" i="93"/>
  <c r="W37" i="93"/>
  <c r="X37" i="93"/>
  <c r="Y37" i="93"/>
  <c r="Z37" i="93"/>
  <c r="AA37" i="93"/>
  <c r="AB37" i="93"/>
  <c r="AC37" i="93"/>
  <c r="AD37" i="93"/>
  <c r="AE37" i="93"/>
  <c r="AF37" i="93"/>
  <c r="AG37" i="93"/>
  <c r="D37" i="93"/>
  <c r="C37" i="93"/>
  <c r="C35" i="115"/>
  <c r="E142" i="124"/>
  <c r="F142" i="124"/>
  <c r="G142" i="124"/>
  <c r="H142" i="124"/>
  <c r="E41" i="124"/>
  <c r="F41" i="124"/>
  <c r="G41" i="124"/>
  <c r="H41" i="124"/>
  <c r="D16" i="129"/>
  <c r="E16" i="129"/>
  <c r="F16" i="129"/>
  <c r="G16" i="129"/>
  <c r="H16" i="129"/>
  <c r="I16" i="129"/>
  <c r="D14" i="129"/>
  <c r="E14" i="129"/>
  <c r="F14" i="129"/>
  <c r="G14" i="129"/>
  <c r="H14" i="129"/>
  <c r="I14" i="129"/>
  <c r="E55" i="146" l="1"/>
  <c r="F55" i="146"/>
  <c r="G55" i="146"/>
  <c r="I55" i="146"/>
  <c r="K55" i="146"/>
  <c r="D55" i="126"/>
  <c r="E55" i="126"/>
  <c r="F55" i="126"/>
  <c r="I55" i="126"/>
  <c r="E15" i="173"/>
  <c r="G15" i="173"/>
  <c r="E55" i="124"/>
  <c r="F55" i="124"/>
  <c r="G55" i="124"/>
  <c r="H55" i="124"/>
  <c r="E13" i="115"/>
  <c r="D9" i="129"/>
  <c r="F9" i="129"/>
  <c r="G9" i="129"/>
  <c r="H9" i="129"/>
  <c r="I9" i="129"/>
  <c r="E7" i="146"/>
  <c r="G7" i="146"/>
  <c r="H7" i="146"/>
  <c r="K7" i="146"/>
  <c r="G5" i="173"/>
  <c r="E5" i="173"/>
  <c r="E7" i="124"/>
  <c r="F7" i="124"/>
  <c r="G7" i="124"/>
  <c r="H7" i="124"/>
  <c r="E3" i="115"/>
  <c r="D93" i="129"/>
  <c r="E93" i="129"/>
  <c r="F93" i="129"/>
  <c r="H93" i="129"/>
  <c r="E91" i="146" l="1"/>
  <c r="I91" i="146"/>
  <c r="J91" i="146"/>
  <c r="K91" i="146"/>
  <c r="E91" i="124" l="1"/>
  <c r="F91" i="124"/>
  <c r="G91" i="124"/>
  <c r="H91" i="124"/>
  <c r="D147" i="129" l="1"/>
  <c r="E147" i="129"/>
  <c r="F147" i="129"/>
  <c r="G147" i="129"/>
  <c r="H147" i="129"/>
  <c r="I147" i="129"/>
  <c r="D140" i="129"/>
  <c r="E140" i="129"/>
  <c r="F140" i="129"/>
  <c r="G140" i="129"/>
  <c r="H140" i="129"/>
  <c r="I140" i="129"/>
  <c r="D131" i="129"/>
  <c r="E131" i="129"/>
  <c r="F131" i="129"/>
  <c r="G131" i="129"/>
  <c r="H131" i="129"/>
  <c r="I131" i="129"/>
  <c r="D112" i="129"/>
  <c r="E112" i="129"/>
  <c r="F112" i="129"/>
  <c r="G112" i="129"/>
  <c r="H112" i="129"/>
  <c r="I112" i="129"/>
  <c r="D109" i="129"/>
  <c r="E109" i="129"/>
  <c r="F109" i="129"/>
  <c r="G109" i="129"/>
  <c r="H109" i="129"/>
  <c r="I109" i="129"/>
  <c r="D82" i="129" l="1"/>
  <c r="E82" i="129"/>
  <c r="F82" i="129"/>
  <c r="H82" i="129"/>
  <c r="I82" i="129"/>
  <c r="D76" i="129"/>
  <c r="E76" i="129"/>
  <c r="F76" i="129"/>
  <c r="G76" i="129"/>
  <c r="H76" i="129"/>
  <c r="D73" i="129"/>
  <c r="E73" i="129"/>
  <c r="F73" i="129"/>
  <c r="G73" i="129"/>
  <c r="H73" i="129"/>
  <c r="I73" i="129"/>
  <c r="D48" i="129"/>
  <c r="E48" i="129"/>
  <c r="F48" i="129"/>
  <c r="G48" i="129"/>
  <c r="I48" i="129"/>
  <c r="D32" i="129"/>
  <c r="I32" i="129" s="1"/>
  <c r="E32" i="129"/>
  <c r="F32" i="129"/>
  <c r="H32" i="129"/>
  <c r="I29" i="129"/>
  <c r="I30" i="129"/>
  <c r="I31" i="129"/>
  <c r="D25" i="129"/>
  <c r="E25" i="129"/>
  <c r="F25" i="129"/>
  <c r="G25" i="129"/>
  <c r="I25" i="129"/>
  <c r="K5" i="27" l="1"/>
  <c r="E129" i="146"/>
  <c r="F129" i="146"/>
  <c r="H129" i="146"/>
  <c r="K129" i="146"/>
  <c r="E107" i="146" l="1"/>
  <c r="E117" i="146"/>
  <c r="G117" i="146"/>
  <c r="I117" i="146"/>
  <c r="K117" i="146"/>
  <c r="F107" i="146"/>
  <c r="K107" i="146"/>
  <c r="E80" i="146" l="1"/>
  <c r="G80" i="146"/>
  <c r="K80" i="146"/>
  <c r="E71" i="146"/>
  <c r="K71" i="146"/>
  <c r="D117" i="126"/>
  <c r="F117" i="126"/>
  <c r="I117" i="126"/>
  <c r="D80" i="126"/>
  <c r="F80" i="126"/>
  <c r="I80" i="126"/>
  <c r="D71" i="126"/>
  <c r="I71" i="126"/>
  <c r="E12" i="146" l="1"/>
  <c r="F12" i="146"/>
  <c r="G12" i="146"/>
  <c r="K12" i="146"/>
  <c r="D12" i="126"/>
  <c r="F12" i="126"/>
  <c r="I12" i="126"/>
  <c r="E35" i="146" l="1"/>
  <c r="G35" i="146"/>
  <c r="I35" i="146"/>
  <c r="K35" i="146"/>
  <c r="D35" i="126" l="1"/>
  <c r="E35" i="126"/>
  <c r="F35" i="126"/>
  <c r="I35" i="126"/>
  <c r="E80" i="124"/>
  <c r="F80" i="124"/>
  <c r="G80" i="124"/>
  <c r="H80" i="124"/>
  <c r="D137" i="129" l="1"/>
  <c r="E137" i="129"/>
  <c r="F137" i="129"/>
  <c r="H137" i="129"/>
  <c r="I137" i="129"/>
  <c r="K32" i="27" l="1"/>
  <c r="E135" i="146"/>
  <c r="F135" i="146"/>
  <c r="K135" i="146"/>
  <c r="D135" i="126"/>
  <c r="E135" i="126"/>
  <c r="I135" i="126"/>
  <c r="G33" i="173"/>
  <c r="E33" i="173"/>
  <c r="E135" i="124"/>
  <c r="F135" i="124"/>
  <c r="G135" i="124"/>
  <c r="H135" i="124"/>
  <c r="E31" i="115"/>
  <c r="D37" i="129" l="1"/>
  <c r="E37" i="129"/>
  <c r="F37" i="129"/>
  <c r="H37" i="129"/>
  <c r="I37" i="129"/>
  <c r="E12" i="173"/>
  <c r="G12" i="173"/>
  <c r="E35" i="124"/>
  <c r="F35" i="124"/>
  <c r="G35" i="124"/>
  <c r="H35" i="124"/>
  <c r="D43" i="129"/>
  <c r="E43" i="129"/>
  <c r="F43" i="129"/>
  <c r="G43" i="129"/>
  <c r="H43" i="129"/>
  <c r="E41" i="146"/>
  <c r="F41" i="146"/>
  <c r="G41" i="146"/>
  <c r="H41" i="146"/>
  <c r="K41" i="146"/>
  <c r="D41" i="126"/>
  <c r="E41" i="126"/>
  <c r="F41" i="126"/>
  <c r="I41" i="126"/>
  <c r="G13" i="173"/>
  <c r="E13" i="173"/>
  <c r="D126" i="129"/>
  <c r="E126" i="129"/>
  <c r="F126" i="129"/>
  <c r="G126" i="129"/>
  <c r="H126" i="129"/>
  <c r="I126" i="129"/>
  <c r="E124" i="146"/>
  <c r="F124" i="146"/>
  <c r="G124" i="146"/>
  <c r="I124" i="146"/>
  <c r="K123" i="146"/>
  <c r="K124" i="146" s="1"/>
  <c r="D124" i="126" l="1"/>
  <c r="E124" i="126"/>
  <c r="F124" i="126"/>
  <c r="I124" i="126"/>
  <c r="G31" i="173" l="1"/>
  <c r="E31" i="173"/>
  <c r="E124" i="124"/>
  <c r="F124" i="124"/>
  <c r="G124" i="124"/>
  <c r="H124" i="124"/>
  <c r="D89" i="129"/>
  <c r="E89" i="129"/>
  <c r="G89" i="129"/>
  <c r="H89" i="129"/>
  <c r="I89" i="129"/>
  <c r="E87" i="146" l="1"/>
  <c r="I87" i="146"/>
  <c r="K87" i="146"/>
  <c r="D87" i="126"/>
  <c r="I87" i="126"/>
  <c r="G23" i="173"/>
  <c r="E23" i="173"/>
  <c r="E87" i="124"/>
  <c r="F87" i="124"/>
  <c r="G87" i="124"/>
  <c r="H87" i="124"/>
  <c r="D28" i="129"/>
  <c r="E28" i="129"/>
  <c r="F28" i="129"/>
  <c r="H28" i="129"/>
  <c r="K9" i="27"/>
  <c r="D26" i="126"/>
  <c r="E26" i="126"/>
  <c r="F26" i="126"/>
  <c r="H26" i="126"/>
  <c r="I26" i="126"/>
  <c r="E26" i="146"/>
  <c r="F26" i="146"/>
  <c r="G26" i="146"/>
  <c r="H26" i="146"/>
  <c r="K26" i="146"/>
  <c r="E10" i="173" l="1"/>
  <c r="G10" i="173"/>
  <c r="E26" i="124"/>
  <c r="F26" i="124"/>
  <c r="G26" i="124"/>
  <c r="H26" i="124"/>
  <c r="E145" i="146" l="1"/>
  <c r="F145" i="146"/>
  <c r="K145" i="146"/>
  <c r="D145" i="126"/>
  <c r="E145" i="126"/>
  <c r="I145" i="126"/>
  <c r="G36" i="173"/>
  <c r="E36" i="173"/>
  <c r="E145" i="124"/>
  <c r="F145" i="124"/>
  <c r="G145" i="124"/>
  <c r="H145" i="124"/>
  <c r="H30" i="173"/>
  <c r="G30" i="173" s="1"/>
  <c r="E117" i="124"/>
  <c r="F117" i="124"/>
  <c r="G117" i="124"/>
  <c r="H117" i="124"/>
  <c r="E30" i="173" l="1"/>
  <c r="G23" i="146"/>
  <c r="K23" i="146"/>
  <c r="F23" i="126"/>
  <c r="I23" i="126"/>
  <c r="G9" i="173"/>
  <c r="E9" i="173"/>
  <c r="E23" i="124"/>
  <c r="F23" i="124"/>
  <c r="G23" i="124"/>
  <c r="H23" i="124"/>
  <c r="E7" i="115"/>
  <c r="E95" i="146"/>
  <c r="G95" i="146"/>
  <c r="I95" i="146"/>
  <c r="K95" i="146"/>
  <c r="D95" i="126"/>
  <c r="F95" i="126"/>
  <c r="I95" i="126"/>
  <c r="G25" i="173"/>
  <c r="E25" i="173"/>
  <c r="E95" i="124"/>
  <c r="F95" i="124"/>
  <c r="G95" i="124"/>
  <c r="H95" i="124"/>
  <c r="E23" i="115"/>
  <c r="E59" i="146" l="1"/>
  <c r="F59" i="146"/>
  <c r="G59" i="146"/>
  <c r="H59" i="146"/>
  <c r="I59" i="146"/>
  <c r="K59" i="146"/>
  <c r="D59" i="126"/>
  <c r="E59" i="126"/>
  <c r="F59" i="126"/>
  <c r="G59" i="126"/>
  <c r="I59" i="126"/>
  <c r="G16" i="173"/>
  <c r="E16" i="173"/>
  <c r="E59" i="124"/>
  <c r="F59" i="124"/>
  <c r="G59" i="124"/>
  <c r="H59" i="124"/>
  <c r="E14" i="115"/>
  <c r="D65" i="129"/>
  <c r="E65" i="129"/>
  <c r="F65" i="129"/>
  <c r="G65" i="129"/>
  <c r="H65" i="129"/>
  <c r="I65" i="129"/>
  <c r="E63" i="146"/>
  <c r="G63" i="146"/>
  <c r="I63" i="146"/>
  <c r="K63" i="146"/>
  <c r="D63" i="126"/>
  <c r="E63" i="126"/>
  <c r="F63" i="126"/>
  <c r="I63" i="126"/>
  <c r="G17" i="173"/>
  <c r="E17" i="173"/>
  <c r="E63" i="124"/>
  <c r="F63" i="124"/>
  <c r="G63" i="124"/>
  <c r="H63" i="124"/>
  <c r="E15" i="115"/>
  <c r="E74" i="146" l="1"/>
  <c r="K74" i="146"/>
  <c r="D74" i="126"/>
  <c r="I74" i="126"/>
  <c r="G20" i="173"/>
  <c r="E20" i="173"/>
  <c r="E74" i="124"/>
  <c r="F74" i="124"/>
  <c r="G74" i="124"/>
  <c r="H74" i="124"/>
  <c r="E18" i="115"/>
  <c r="G6" i="173" l="1"/>
  <c r="E6" i="173"/>
  <c r="E12" i="124"/>
  <c r="F12" i="124"/>
  <c r="G12" i="124"/>
  <c r="H12" i="124"/>
  <c r="E4" i="115"/>
  <c r="D69" i="129"/>
  <c r="E69" i="129"/>
  <c r="F69" i="129"/>
  <c r="G69" i="129"/>
  <c r="H69" i="129"/>
  <c r="I69" i="129"/>
  <c r="E67" i="146" l="1"/>
  <c r="K67" i="146"/>
  <c r="D67" i="126"/>
  <c r="I67" i="126"/>
  <c r="G18" i="173"/>
  <c r="E18" i="173"/>
  <c r="E67" i="124"/>
  <c r="F67" i="124"/>
  <c r="G67" i="124"/>
  <c r="H67" i="124"/>
  <c r="E16" i="115"/>
  <c r="H79" i="129" l="1"/>
  <c r="D79" i="129"/>
  <c r="E79" i="129"/>
  <c r="F79" i="129"/>
  <c r="E77" i="146" l="1"/>
  <c r="G77" i="146"/>
  <c r="K77" i="146"/>
  <c r="D77" i="126"/>
  <c r="F77" i="126"/>
  <c r="I77" i="126"/>
  <c r="G21" i="173"/>
  <c r="E21" i="173"/>
  <c r="E77" i="124"/>
  <c r="F77" i="124"/>
  <c r="G77" i="124"/>
  <c r="H77" i="124"/>
  <c r="E19" i="115"/>
  <c r="C29" i="102" l="1"/>
  <c r="E110" i="146"/>
  <c r="H110" i="146"/>
  <c r="K110" i="146"/>
  <c r="D110" i="126"/>
  <c r="E110" i="126"/>
  <c r="I110" i="126"/>
  <c r="G28" i="173"/>
  <c r="E28" i="173"/>
  <c r="E46" i="124"/>
  <c r="F46" i="124"/>
  <c r="G46" i="124"/>
  <c r="E110" i="124"/>
  <c r="F110" i="124"/>
  <c r="G110" i="124"/>
  <c r="H110" i="124"/>
  <c r="D115" i="129"/>
  <c r="E115" i="129"/>
  <c r="F115" i="129"/>
  <c r="H115" i="129"/>
  <c r="E113" i="146"/>
  <c r="K113" i="146"/>
  <c r="D113" i="126"/>
  <c r="I113" i="126"/>
  <c r="G29" i="173"/>
  <c r="E29" i="173"/>
  <c r="E113" i="124"/>
  <c r="F113" i="124"/>
  <c r="G113" i="124"/>
  <c r="H113" i="124"/>
  <c r="D101" i="129" l="1"/>
  <c r="E101" i="129"/>
  <c r="F101" i="129"/>
  <c r="H101" i="129"/>
  <c r="I101" i="129"/>
  <c r="E99" i="146"/>
  <c r="F99" i="146"/>
  <c r="K99" i="146"/>
  <c r="D99" i="126"/>
  <c r="E99" i="126"/>
  <c r="I99" i="126"/>
  <c r="G26" i="173"/>
  <c r="E26" i="173"/>
  <c r="E99" i="124"/>
  <c r="F99" i="124"/>
  <c r="G99" i="124"/>
  <c r="H99" i="124"/>
  <c r="E138" i="146" l="1"/>
  <c r="I138" i="146"/>
  <c r="K138" i="146"/>
  <c r="D138" i="126"/>
  <c r="G138" i="126"/>
  <c r="I138" i="126"/>
  <c r="G34" i="173"/>
  <c r="E34" i="173"/>
  <c r="E138" i="124"/>
  <c r="F138" i="124"/>
  <c r="G138" i="124"/>
  <c r="H138" i="124"/>
  <c r="D144" i="129"/>
  <c r="E144" i="129"/>
  <c r="F144" i="129"/>
  <c r="G144" i="129"/>
  <c r="H144" i="129"/>
  <c r="I144" i="129"/>
  <c r="E142" i="146"/>
  <c r="G142" i="146"/>
  <c r="I142" i="146"/>
  <c r="K142" i="146"/>
  <c r="D142" i="126"/>
  <c r="E142" i="126"/>
  <c r="F142" i="126"/>
  <c r="I142" i="126"/>
  <c r="G35" i="173"/>
  <c r="E35" i="173"/>
  <c r="G7" i="173" l="1"/>
  <c r="E7" i="173"/>
  <c r="E5" i="115"/>
  <c r="K30" i="146"/>
  <c r="G11" i="173"/>
  <c r="E11" i="173"/>
  <c r="K46" i="146"/>
  <c r="I46" i="126"/>
  <c r="G14" i="173"/>
  <c r="E14" i="173"/>
  <c r="H43" i="124"/>
  <c r="H42" i="124"/>
  <c r="H45" i="124"/>
  <c r="H44" i="124"/>
  <c r="D20" i="129" l="1"/>
  <c r="E20" i="129"/>
  <c r="F20" i="129"/>
  <c r="G20" i="129"/>
  <c r="H20" i="129"/>
  <c r="I20" i="129"/>
  <c r="K18" i="146" l="1"/>
  <c r="I18" i="126"/>
  <c r="G8" i="173"/>
  <c r="E8" i="173"/>
  <c r="H16" i="124"/>
  <c r="H17" i="124"/>
  <c r="H15" i="124"/>
  <c r="G18" i="124"/>
  <c r="F18" i="124"/>
  <c r="H18" i="124" s="1"/>
  <c r="E18" i="124"/>
  <c r="E6" i="115"/>
  <c r="I91" i="126" l="1"/>
  <c r="D91" i="126"/>
  <c r="I107" i="126"/>
  <c r="D107" i="126"/>
  <c r="I129" i="126"/>
  <c r="F129" i="126"/>
  <c r="E129" i="126"/>
  <c r="D129" i="126"/>
  <c r="G27" i="173" l="1"/>
  <c r="E27" i="173"/>
  <c r="H32" i="173"/>
  <c r="E32" i="173" s="1"/>
  <c r="H126" i="124"/>
  <c r="H127" i="124"/>
  <c r="H128" i="124"/>
  <c r="H125" i="124"/>
  <c r="G129" i="124"/>
  <c r="F129" i="124"/>
  <c r="E129" i="124"/>
  <c r="H107" i="124"/>
  <c r="G107" i="124"/>
  <c r="F107" i="124"/>
  <c r="E107" i="124"/>
  <c r="G32" i="173" l="1"/>
  <c r="H129" i="124"/>
  <c r="G24" i="173"/>
  <c r="E24" i="173"/>
  <c r="G19" i="173"/>
  <c r="E19" i="173"/>
  <c r="H71" i="124"/>
  <c r="G71" i="124"/>
  <c r="F71" i="124"/>
  <c r="E71" i="124"/>
  <c r="E38" i="152" l="1"/>
  <c r="D38" i="152"/>
  <c r="C38" i="152"/>
  <c r="J36" i="110" l="1"/>
  <c r="I36" i="110"/>
  <c r="H36" i="110"/>
  <c r="G36" i="110"/>
  <c r="F36" i="110"/>
  <c r="E36" i="110"/>
  <c r="D36" i="110"/>
  <c r="C36" i="110"/>
  <c r="B36" i="110"/>
  <c r="H27" i="90" l="1"/>
  <c r="G27" i="90"/>
  <c r="F27" i="90"/>
  <c r="E27" i="90"/>
  <c r="D27" i="90"/>
  <c r="C27" i="90"/>
  <c r="J30" i="91"/>
  <c r="I30" i="91"/>
  <c r="H30" i="91"/>
  <c r="G30" i="91"/>
  <c r="F30" i="91"/>
  <c r="E30" i="91"/>
  <c r="D30" i="91"/>
  <c r="C30" i="91"/>
  <c r="C36" i="134"/>
  <c r="J36" i="134"/>
  <c r="J25" i="134"/>
  <c r="F6" i="168"/>
  <c r="D6" i="168"/>
  <c r="C6" i="168"/>
</calcChain>
</file>

<file path=xl/sharedStrings.xml><?xml version="1.0" encoding="utf-8"?>
<sst xmlns="http://schemas.openxmlformats.org/spreadsheetml/2006/main" count="8121" uniqueCount="1990">
  <si>
    <t>තඹුත්තේගම</t>
  </si>
  <si>
    <t>ඉපලෝගම</t>
  </si>
  <si>
    <t>කැකිරාව</t>
  </si>
  <si>
    <t>ප්‍රාදේශීය ලේකම් කාර්යාලය</t>
  </si>
  <si>
    <t>භූමි ප්‍රමාණය වර්ග කිලෝමීටර්</t>
  </si>
  <si>
    <t>අනු අංකය</t>
  </si>
  <si>
    <t>මුළු පුද්ගලයින් ගණන</t>
  </si>
  <si>
    <t>ස්ත්‍රී</t>
  </si>
  <si>
    <t>පුරුෂ</t>
  </si>
  <si>
    <t>පවුල් ගණන</t>
  </si>
  <si>
    <t>එකතුව</t>
  </si>
  <si>
    <t>ජන ඝනත්වය</t>
  </si>
  <si>
    <t>වෙනත්</t>
  </si>
  <si>
    <t>සංඛ්‍යාව</t>
  </si>
  <si>
    <t>වැව</t>
  </si>
  <si>
    <t>ගොවීන් සංඛාව</t>
  </si>
  <si>
    <t>මුළු ගෘහ ඒකක සංඛාව</t>
  </si>
  <si>
    <t>ආලෝකය ලබා ගන්නා මාර්ග</t>
  </si>
  <si>
    <t>ළිඳ</t>
  </si>
  <si>
    <t>නල ජලය</t>
  </si>
  <si>
    <t>නොමැති</t>
  </si>
  <si>
    <t>වැසිකිළි පහසුකම්</t>
  </si>
  <si>
    <t>ඇති</t>
  </si>
  <si>
    <t>පන්සල්</t>
  </si>
  <si>
    <t>කෝවිල්</t>
  </si>
  <si>
    <t>මුස්ලිම් පල්ලි</t>
  </si>
  <si>
    <t>කතෝලික දේවස්ථින</t>
  </si>
  <si>
    <t>ප්‍රාදේශීය ලේකම් කොට්ඨාසය</t>
  </si>
  <si>
    <t>ක්‍රීඩා පිට්ටනි සංඛ්‍යාව</t>
  </si>
  <si>
    <t>ක්‍රීඩා සමාජ සංඛ්‍යාව</t>
  </si>
  <si>
    <t>සාමාජිකයින් සංඛ්‍යාව</t>
  </si>
  <si>
    <t>ප්‍රාදේශීය සංවර්ධන බැංකුව</t>
  </si>
  <si>
    <t>සමුපකාර ග්‍රාමීය බැංකු</t>
  </si>
  <si>
    <t>නේෂන් ට්‍රස්ට්</t>
  </si>
  <si>
    <t>අබාන්ස් මුල්‍ය සමාගම</t>
  </si>
  <si>
    <t>AMW මුල්‍ය සමාගම</t>
  </si>
  <si>
    <t>ආර්පිකෝ  මුල්‍ය සමාගම</t>
  </si>
  <si>
    <t>ඒසියන්  මුල්‍ය සමාගම</t>
  </si>
  <si>
    <t>ඇසෝසේටඩ් මෝටර් වේස් මුල්‍ය සමාගම</t>
  </si>
  <si>
    <t>බාට්ලිට් මුල්‍ය සමාගම</t>
  </si>
  <si>
    <t>සෙන්ට්‍රල් මුල්‍ය සමාගම</t>
  </si>
  <si>
    <t>සිටිසන් සංවර්ධන මුල්‍ය සමාගම</t>
  </si>
  <si>
    <t>කොමර්ෂල් ක්‍රෙඩිට් මුල්‍ය සමාගම</t>
  </si>
  <si>
    <t>කොමර්ෂල් ලිසිං  සමාගම</t>
  </si>
  <si>
    <t>කැන්රිච් මුල්‍ය සමාගම</t>
  </si>
  <si>
    <t>එල් බී මුල්‍ය සමාගම</t>
  </si>
  <si>
    <t>මර්කන්ටයිල් මුල්‍ය සමාගම</t>
  </si>
  <si>
    <t>මල්ටි මුල්‍ය සමාගම</t>
  </si>
  <si>
    <t>නේෂන් ලංකා මුල්‍ය සමාගම</t>
  </si>
  <si>
    <t>ඔරෙක්ස් මුල්‍ය සමාගම</t>
  </si>
  <si>
    <t>පිපල්ස්  මුල්‍ය සමාගම</t>
  </si>
  <si>
    <t>පිපල්ස් ලිසිං  සමාගම</t>
  </si>
  <si>
    <t>පිපල්ස් මර්ටන්ට් මුල්‍ය සමාගම</t>
  </si>
  <si>
    <t>ප්‍රයිම් ග්‍රාමීන් මුල්‍ය සමාගම</t>
  </si>
  <si>
    <t>සෙන්කඩගල මුල්‍ය සමාගම</t>
  </si>
  <si>
    <t>සිංගර් මුල්‍ය සමාගම</t>
  </si>
  <si>
    <t>සිංහපුත්‍ර මුල්‍ය සමාගම</t>
  </si>
  <si>
    <t>සොප්ට් ලොජික් මුල්‍ය සමාගම</t>
  </si>
  <si>
    <t>ද පයිනැන්ස් සමාගම</t>
  </si>
  <si>
    <t xml:space="preserve"> </t>
  </si>
  <si>
    <t>රෝහලේ නම</t>
  </si>
  <si>
    <t>සායනික රෝගීන් ගණන</t>
  </si>
  <si>
    <t>බාහිර රෝගීන් ගණන</t>
  </si>
  <si>
    <t>මුළු පවුල් ගණන</t>
  </si>
  <si>
    <t>සමෘද්ධි ලභී පවුල් ගණන</t>
  </si>
  <si>
    <t>සහනාධාර ලබන ප්‍රතිශතය</t>
  </si>
  <si>
    <t>සමෘද්ධි බැංකු සංගම් ගණන</t>
  </si>
  <si>
    <t>සමෘද්ධි සමිති ගණන</t>
  </si>
  <si>
    <t>කුඩා කණ්ඩායම් ගණන</t>
  </si>
  <si>
    <t>මුදාහල මුළු ණය</t>
  </si>
  <si>
    <t>මුදල රු. මි</t>
  </si>
  <si>
    <t>තාර</t>
  </si>
  <si>
    <t>කොන්ක්‍රීට්</t>
  </si>
  <si>
    <t>බොරළු</t>
  </si>
  <si>
    <t>ඇතිරු</t>
  </si>
  <si>
    <t>කුට්ටි</t>
  </si>
  <si>
    <t>ලිපිනය</t>
  </si>
  <si>
    <t>සංවිධානයේ නම</t>
  </si>
  <si>
    <t>සංස්කෘතික මධ්‍යස්ථාන</t>
  </si>
  <si>
    <t>පාඨමාලා ගණන</t>
  </si>
  <si>
    <t>සිසුන් සංඛාව</t>
  </si>
  <si>
    <t>ග්‍රාමීය සමාජ</t>
  </si>
  <si>
    <t>පුස්තකාල සාමාජිකත්වය</t>
  </si>
  <si>
    <t xml:space="preserve">පුහුණු </t>
  </si>
  <si>
    <t xml:space="preserve">අර්ධ පුහුණු </t>
  </si>
  <si>
    <t xml:space="preserve">නුපුහුණු </t>
  </si>
  <si>
    <t>ගෘහ සේවිකා</t>
  </si>
  <si>
    <t>මෝටර් සයිකල්</t>
  </si>
  <si>
    <t>ත්‍රී රෝද රථ</t>
  </si>
  <si>
    <t>මෝටර් කාර්</t>
  </si>
  <si>
    <t>ද්විත්ව කාර්ය</t>
  </si>
  <si>
    <t>පුද්ගලික බස්</t>
  </si>
  <si>
    <t>ලොරි</t>
  </si>
  <si>
    <t>කෘෂි ඉඩම් වාහන</t>
  </si>
  <si>
    <t>පෞද්ගලික</t>
  </si>
  <si>
    <t>අහස් දිය</t>
  </si>
  <si>
    <t>පොල්</t>
  </si>
  <si>
    <t>වෙනත් වගාවන්</t>
  </si>
  <si>
    <t>වනාන්තර</t>
  </si>
  <si>
    <t>ඝන</t>
  </si>
  <si>
    <t>විවෘත</t>
  </si>
  <si>
    <t xml:space="preserve">වගාකරණ </t>
  </si>
  <si>
    <t>ලදු කැළෑ/හේන්</t>
  </si>
  <si>
    <t>වගුරු/කඩොලාන</t>
  </si>
  <si>
    <t>ගෙවතු</t>
  </si>
  <si>
    <t>ජලාශ</t>
  </si>
  <si>
    <t>වැලි/ගල්පර</t>
  </si>
  <si>
    <t>අත්හරින ලද ඉඩම් හා මුඩු ඉඩම්</t>
  </si>
  <si>
    <t>වෙනත් (පූජා භූමි/සුසාන භූමි/ මාර්ග)</t>
  </si>
  <si>
    <t>ආබාධිත පුද්ගලයින්</t>
  </si>
  <si>
    <t>අර්ධ ආබාධ</t>
  </si>
  <si>
    <t>ගැහැණු</t>
  </si>
  <si>
    <t>පිරිමි</t>
  </si>
  <si>
    <t>වට්ටු ගණන</t>
  </si>
  <si>
    <t>ඇදන් ගණන</t>
  </si>
  <si>
    <t xml:space="preserve">රෝගීන් </t>
  </si>
  <si>
    <t>වකුගඩු</t>
  </si>
  <si>
    <t>තැලිසීමියා</t>
  </si>
  <si>
    <t>පිළිකා</t>
  </si>
  <si>
    <t xml:space="preserve">     </t>
  </si>
  <si>
    <t>සිංහල මාධ්‍ය</t>
  </si>
  <si>
    <t>දෙමළ මාධ්‍ය</t>
  </si>
  <si>
    <t>ඉංශ්‍රීසි මාධ්‍ය</t>
  </si>
  <si>
    <t>සිංහල හා දෙමළ මාධ්‍ය</t>
  </si>
  <si>
    <t>ඉංශ්‍රීසි හා දෙමළ මාධ්‍ය</t>
  </si>
  <si>
    <t>සිංහල හා ඉංශ්‍රීසි මාධ්‍ය</t>
  </si>
  <si>
    <t>සිංහල, දෙමළ හා ඉංශ්‍රීසි මාධ්‍ය</t>
  </si>
  <si>
    <t>පාසල් සංඛ්‍යාව</t>
  </si>
  <si>
    <t>සිසුන් සංඛ්‍යාව</t>
  </si>
  <si>
    <t>ගබඩා 
සංඛ්‍යාව</t>
  </si>
  <si>
    <t xml:space="preserve">ගබඩාවන්හි වර්ග ප්‍රමාණය (ව.අ) </t>
  </si>
  <si>
    <t>වරකට ගබඩා කළහැකි ප්‍රමාණය (මෙ.ටො.)</t>
  </si>
  <si>
    <t>මහ</t>
  </si>
  <si>
    <t>යල</t>
  </si>
  <si>
    <t>මිරිස්</t>
  </si>
  <si>
    <t>සිල්ලර කඩ</t>
  </si>
  <si>
    <t>ආපන ශාලා හා තේ කඩ</t>
  </si>
  <si>
    <t>ලී හා යකඩ ගෘහ භාණ්ඩ</t>
  </si>
  <si>
    <t>විදුලි උපකරණ</t>
  </si>
  <si>
    <t>සාප්පු බඩු</t>
  </si>
  <si>
    <t>ගොඩනැගිලි ද්‍රව්‍ය</t>
  </si>
  <si>
    <t>මත්පැන් හල්</t>
  </si>
  <si>
    <t>ස්වර්ණාභරණ</t>
  </si>
  <si>
    <t>පොත්පත් හා ලිපි ද්‍රව්‍ය</t>
  </si>
  <si>
    <t>මෝටර්රථ අමතර කොටස්</t>
  </si>
  <si>
    <t>පතල් හා කැණීම්</t>
  </si>
  <si>
    <t>දැව,දැව භාණ්ඩ හා ගෘහ භාණ්ඩ</t>
  </si>
  <si>
    <t>රෙදිපිළි,ඇදුම් පැළදුම් හා සම්</t>
  </si>
  <si>
    <t>කඩදාසි නිෂ්පාදනය, මුද්‍රණ කටයුතු</t>
  </si>
  <si>
    <t>රසායන ද්‍රව්‍ය, ඛනිජ තෙල්, රබර් හා ප්ලාස්ටික්</t>
  </si>
  <si>
    <t>ජල අශ්‍රිත කටයුතු හා ජල සැපයුම</t>
  </si>
  <si>
    <t>මූලික ලෝහ කර්මාන්ත ලෝහ භාණ්ඩ යන්ත්‍රෝපකරණ හා මෙවලම්</t>
  </si>
  <si>
    <t>අධ්‍යාපන කලාපය</t>
  </si>
  <si>
    <t>04. සෞඛ්‍ය අංශය</t>
  </si>
  <si>
    <t>මධ්‍යම බෙහෙත් ශාලාව</t>
  </si>
  <si>
    <t>රෝහල්</t>
  </si>
  <si>
    <t>ළමුන් සංඛ්‍යාව</t>
  </si>
  <si>
    <t>ගුරුවරුන් සංඛ්‍යාව</t>
  </si>
  <si>
    <t>පූර්ණ ආබාධ</t>
  </si>
  <si>
    <t xml:space="preserve">මහජන ආධාර </t>
  </si>
  <si>
    <t>03. අධ්‍යාපනය</t>
  </si>
  <si>
    <t>5.වාරි ජල සම්පාදනය</t>
  </si>
  <si>
    <t>පෞද්ගලික බැංකු සංඛ්‍යාව</t>
  </si>
  <si>
    <t>ඇසෙට් ලයින් ලිසිං සමාගම</t>
  </si>
  <si>
    <t>LOLC මයික්‍රො ක්‍රෙඩිට් සමාගම</t>
  </si>
  <si>
    <t>මර්චන්ට් බැංක් ඔෆ් ශ්‍රී ලංකා</t>
  </si>
  <si>
    <t>ගොඩ ඉඩම් අක්කර</t>
  </si>
  <si>
    <t>කුඹුරු ඉඩම් අක්කර</t>
  </si>
  <si>
    <t>0.5ට අඩු</t>
  </si>
  <si>
    <t>0.5-1</t>
  </si>
  <si>
    <t>1ත් 5ත් අතර</t>
  </si>
  <si>
    <t>5ට වැඩි</t>
  </si>
  <si>
    <t>.5ට අඩු</t>
  </si>
  <si>
    <t>එළ හරක්</t>
  </si>
  <si>
    <t>මී හරක්</t>
  </si>
  <si>
    <t xml:space="preserve">එළුවන් </t>
  </si>
  <si>
    <t>ඌරන්</t>
  </si>
  <si>
    <t>කිකිළින්</t>
  </si>
  <si>
    <t>තාරාවන්</t>
  </si>
  <si>
    <t>කළුකුන්</t>
  </si>
  <si>
    <t>එළකිරි</t>
  </si>
  <si>
    <t>මීකිරි</t>
  </si>
  <si>
    <t>බිත්තර</t>
  </si>
  <si>
    <t>කිරි ගන්නා එළ දෙනුන් ගණන</t>
  </si>
  <si>
    <t>බිත්තර දමන කිකිළියන්</t>
  </si>
  <si>
    <t>දෛනික නිෂ්පාදනය</t>
  </si>
  <si>
    <t xml:space="preserve">බැටළුවන් </t>
  </si>
  <si>
    <t>දෛනික නිෂ්පාදන ලීටර්</t>
  </si>
  <si>
    <t>සම්පත්දායකයින් සංඛාව</t>
  </si>
  <si>
    <t>පුමිතිරි අනුපාතය</t>
  </si>
  <si>
    <t>%</t>
  </si>
  <si>
    <t xml:space="preserve">මුළු ජනගහනය </t>
  </si>
  <si>
    <t>වයස් කාණ්ඩ (අවුරුදු)</t>
  </si>
  <si>
    <t>0-4</t>
  </si>
  <si>
    <t>5-9</t>
  </si>
  <si>
    <t>10-14</t>
  </si>
  <si>
    <t>25-29</t>
  </si>
  <si>
    <t>45-49</t>
  </si>
  <si>
    <t>30-34</t>
  </si>
  <si>
    <t>35-39</t>
  </si>
  <si>
    <t>40-44</t>
  </si>
  <si>
    <t>50-54</t>
  </si>
  <si>
    <t>මුළු නිවාස</t>
  </si>
  <si>
    <t>09. කෘෂිකාර්මික කටයුතු</t>
  </si>
  <si>
    <r>
      <rPr>
        <b/>
        <sz val="14"/>
        <color theme="0"/>
        <rFont val="A Manel X"/>
      </rPr>
      <t>9.4 කිරි හා බිත්තර නිෂ්පාදනය</t>
    </r>
    <r>
      <rPr>
        <b/>
        <sz val="12"/>
        <color theme="0"/>
        <rFont val="A Manel X"/>
      </rPr>
      <t xml:space="preserve"> </t>
    </r>
  </si>
  <si>
    <t>මුලාශ්‍රය -පළාත් සත්ව නිෂ්පාදන හා සත්ව සෞඛ්‍ය දෙපාර්තමේන්තුව</t>
  </si>
  <si>
    <t>මරණාධාර සමිති</t>
  </si>
  <si>
    <t>ගොවි සංවිධාන</t>
  </si>
  <si>
    <t>ග්‍රම සං. සමිති</t>
  </si>
  <si>
    <t xml:space="preserve">වැඩිහිටි සංවිධාන </t>
  </si>
  <si>
    <t>කාන්තා සමිති</t>
  </si>
  <si>
    <t>ළමා සමාජ</t>
  </si>
  <si>
    <t>වෙනත් සංවිධාන</t>
  </si>
  <si>
    <t>9.3 සත්ත්ව සංඛ්‍යා ලේඛණ</t>
  </si>
  <si>
    <t>සර්වෝදය</t>
  </si>
  <si>
    <t>අනුරාධපුර සිට (කි.මී) ප්‍රමාණය</t>
  </si>
  <si>
    <t>ග්‍රාම නිලධාරි කොට්ඨාසය</t>
  </si>
  <si>
    <t xml:space="preserve">පානීය ජලය ලබා ගන්නා මාර්ග </t>
  </si>
  <si>
    <t>ස්ථීර</t>
  </si>
  <si>
    <t>අර්ධ ස්ථීර</t>
  </si>
  <si>
    <t>තාවකාලික</t>
  </si>
  <si>
    <t xml:space="preserve">8. විවිධ අධාර ලබන පවුල් </t>
  </si>
  <si>
    <t>බඩ ඉරිගු</t>
  </si>
  <si>
    <t xml:space="preserve">කෘෂි ඉඩම් </t>
  </si>
  <si>
    <t>කොට්ඨාසයේ රාජ්‍ය , පෞද්ගලික හෝටල් සහ විශ්‍රාම ශාලා පිළිබද විස්තර</t>
  </si>
  <si>
    <t xml:space="preserve">නම </t>
  </si>
  <si>
    <t xml:space="preserve">පෞද්ගලික හෝටල් </t>
  </si>
  <si>
    <t>විශ්‍රාම ශාලා</t>
  </si>
  <si>
    <t>කාමර ගණන</t>
  </si>
  <si>
    <t>වායු සමනය කළ</t>
  </si>
  <si>
    <t>වායු සමනය නොකළ</t>
  </si>
  <si>
    <t>වගා ළිං පිළිබද තොරතුරු</t>
  </si>
  <si>
    <t>ප්‍රාදේශීය ලේකම් කොට්ඨාශය -</t>
  </si>
  <si>
    <t xml:space="preserve">ග්‍රාම නිලධාරි වසම හා අංකය </t>
  </si>
  <si>
    <t xml:space="preserve">ග්‍රාම නිලධාරි වසමෙහි ඇති වගා ළිං සංඛ්‍යාව </t>
  </si>
  <si>
    <t>යල කන්නයේ වගා කළ හැකි භූමි ප්‍රමාණය (අක්කර)</t>
  </si>
  <si>
    <t>භාවිතයට ගන්නා</t>
  </si>
  <si>
    <t>භාවිතයට නොගන්නා</t>
  </si>
  <si>
    <t>ආයතනයේ නම</t>
  </si>
  <si>
    <t>ග්‍රාම නිලධාරී කොට්ඨාසය</t>
  </si>
  <si>
    <t>පවත්වන වෘතීය පාඨමාලා ගණන</t>
  </si>
  <si>
    <t>පළාත් පාලන ආයතනය</t>
  </si>
  <si>
    <t>ඡන්ද බල ප්‍රදේශය</t>
  </si>
  <si>
    <t>උප්පැන්න, මරණ හා විවාහ ලියාපදිංචි කොට්ඨාශය</t>
  </si>
  <si>
    <t>පොලිස් බල ප්‍රදේශය</t>
  </si>
  <si>
    <t>ගොවිජන සේවා මධ්‍යස්ථානය</t>
  </si>
  <si>
    <t>අධිකරණ බල ප්‍රදේශය</t>
  </si>
  <si>
    <t>ප්‍රාදේශීය සෞඛ්‍ය සේවා බල ප්‍රදේශය</t>
  </si>
  <si>
    <t>පශු වෛද්‍ය කොට්ඨාශය</t>
  </si>
  <si>
    <t>මහජන සෞඛ්‍ය පරීක්ෂක කොට්ඨාශය</t>
  </si>
  <si>
    <t>මැතිවරණ කොට්ඨාශය</t>
  </si>
  <si>
    <t>සජීවී උපත් සංඛ්‍යාව</t>
  </si>
  <si>
    <t>මරණ සංඛ්‍යාව</t>
  </si>
  <si>
    <t>විවාහ සංඛ්‍යාව</t>
  </si>
  <si>
    <t>ළදරු මරණ අනුපාතිකය (සජීවී උපත් 1000ට)</t>
  </si>
  <si>
    <t>මාතෘ මරණ අනුපාතිකය (සජීවී උපත් 1000ට)</t>
  </si>
  <si>
    <t>5ට අඩු</t>
  </si>
  <si>
    <t xml:space="preserve">රජයේ </t>
  </si>
  <si>
    <t>ළමා උද්‍යාන</t>
  </si>
  <si>
    <t>පුස්තකාල</t>
  </si>
  <si>
    <t>දිවා සුරැකුම් මධ්‍යස්ථාන</t>
  </si>
  <si>
    <t>පුහුණු මධ්‍යස්ථාන</t>
  </si>
  <si>
    <t>නවාතැන් සහිත</t>
  </si>
  <si>
    <t>නවාතැන් රහිත</t>
  </si>
  <si>
    <t>සති පොල</t>
  </si>
  <si>
    <t>රජයේ පොදු ගොඩනැගිලි</t>
  </si>
  <si>
    <t>සුසාන භූමි</t>
  </si>
  <si>
    <t>නැණ සල</t>
  </si>
  <si>
    <t>Burner සහිත</t>
  </si>
  <si>
    <t>සමෘද්ධි කලාප</t>
  </si>
  <si>
    <t>6-15</t>
  </si>
  <si>
    <t>16-60</t>
  </si>
  <si>
    <t>60 ට වැඩි</t>
  </si>
  <si>
    <t>1-5</t>
  </si>
  <si>
    <t>1ට අඩු (ළදරු මරණ )</t>
  </si>
  <si>
    <t>මහාවාරි මාර්ග</t>
  </si>
  <si>
    <t>සුළු වාරි මාර්ග</t>
  </si>
  <si>
    <t>පුරන් කුඹුරු</t>
  </si>
  <si>
    <t>පවුල් සංඛ්‍යාව</t>
  </si>
  <si>
    <t>මුළු ජනගහනය</t>
  </si>
  <si>
    <t>ඉස්ලාම්</t>
  </si>
  <si>
    <t>පාසල</t>
  </si>
  <si>
    <t xml:space="preserve">කොට්ඨාස අනුව  තෘතීය අධ්‍යාපන ආයතන </t>
  </si>
  <si>
    <t>තෘතීය පාඨමාලා පිළිබද විස්තරය</t>
  </si>
  <si>
    <t>පාසල් හැරයාම</t>
  </si>
  <si>
    <t>ජල ධාරිතාවය (අක්.අඩි)</t>
  </si>
  <si>
    <t>ග්‍රා නි වසම</t>
  </si>
  <si>
    <t>සංවර්ධනය විස්තර</t>
  </si>
  <si>
    <t>දිග</t>
  </si>
  <si>
    <t>පාලම්</t>
  </si>
  <si>
    <t>RO PLANTS</t>
  </si>
  <si>
    <t>ප්‍රජා ජල සම්පාදන</t>
  </si>
  <si>
    <t>යැපෙන්නන්</t>
  </si>
  <si>
    <t>වැන්දඹු පිරිමි පවුල්</t>
  </si>
  <si>
    <t>වැන්දඹු කාන්තා පවුල්</t>
  </si>
  <si>
    <t>උදු</t>
  </si>
  <si>
    <t>මඩ</t>
  </si>
  <si>
    <t>ඇසිත්තන්/ ඇගිල්ලන්</t>
  </si>
  <si>
    <t xml:space="preserve"> පොකුණු ස්වභාවය (රජය/පෞද්ගලික)</t>
  </si>
  <si>
    <t>වගාවේ ස්වභාවය</t>
  </si>
  <si>
    <t>ආහාර මත්‍ය වගාව</t>
  </si>
  <si>
    <t>අභිජණන මධයස්ථාන</t>
  </si>
  <si>
    <t>වගා ප්‍රමාණය සංඛ්‍යාව</t>
  </si>
  <si>
    <t>වගා ධාරිතාව සංඛ්‍යාව</t>
  </si>
  <si>
    <t>කාලීන ජලාශ</t>
  </si>
  <si>
    <t>කාලීන හා නිත්‍ය ජලාශ</t>
  </si>
  <si>
    <t>මුදාහල ඇසිත්තන්/ ඇගිල්ලන් ප්‍රමාණය</t>
  </si>
  <si>
    <t>අස්වැන්න</t>
  </si>
  <si>
    <t>නිත්‍ය ජලාශ</t>
  </si>
  <si>
    <t xml:space="preserve">නවාතැන් පහසුකම් සැපයියහැකි ප්‍රමාණය </t>
  </si>
  <si>
    <t>රාජ්‍ය හා අනුබද්ධ</t>
  </si>
  <si>
    <t xml:space="preserve">මාළු,මස් හා </t>
  </si>
  <si>
    <t xml:space="preserve">එළවළු </t>
  </si>
  <si>
    <t xml:space="preserve">සපත්තු හා </t>
  </si>
  <si>
    <t>රෙද්පිළි</t>
  </si>
  <si>
    <t>බෙහෙත් ශාලා හා</t>
  </si>
  <si>
    <t xml:space="preserve"> ෆාමසි</t>
  </si>
  <si>
    <t>සන්නිවේදන සේවා හා මෙවලම්</t>
  </si>
  <si>
    <t>කෘෂි බීජ, පොහොර හා කෘෂි රසායන</t>
  </si>
  <si>
    <t>ආහාර,බීම වර්ග හා දුම්කොළ</t>
  </si>
  <si>
    <t>වෙනත් නිෂ්පාදන කර්මාන්ත (කර්මාන්තය සදහන් කරන්න)</t>
  </si>
  <si>
    <t>කර්මාන්තයේ ස්භාවය</t>
  </si>
  <si>
    <t>කර්මාන්තයේ නම</t>
  </si>
  <si>
    <t>මාසික නිෂ්පාදනය</t>
  </si>
  <si>
    <t>සේවක සංඛ්‍යාව</t>
  </si>
  <si>
    <t>අගය එකතු කල නිෂ්පාදන කර්මාන්ත (සහල්,පළතුරු ,එළවළු,පශු සම්පත්,වෙනත් ආහාර භෝග හා වෙනත් අගය එකතු කල නිෂ්පාදන )</t>
  </si>
  <si>
    <t xml:space="preserve">ව්‍යාපාරික මට්ටමින් </t>
  </si>
  <si>
    <t xml:space="preserve">කුලී මෝල් </t>
  </si>
  <si>
    <t>සමූපකාර</t>
  </si>
  <si>
    <t>Burner රහිත</t>
  </si>
  <si>
    <t>ක්‍රිඩාංගන</t>
  </si>
  <si>
    <t xml:space="preserve">ගොඩනැගිලි </t>
  </si>
  <si>
    <t>ආයතනය</t>
  </si>
  <si>
    <t>භාවිතා කරන /නොකරන</t>
  </si>
  <si>
    <t>ස්භාවය (කාමර / ශාලා)</t>
  </si>
  <si>
    <t>ඉදිකිරීම් තත්ත්වය (සම්පූර්ණ හෝ අඩක් නිමකල)</t>
  </si>
  <si>
    <t>ඉදිකල හෝ  ප්‍රතිසංස්කරණය කල වර්ෂය</t>
  </si>
  <si>
    <t xml:space="preserve">විවිධ පහසුකම් </t>
  </si>
  <si>
    <t>සමුපකාර</t>
  </si>
  <si>
    <t>යෞවන සමාජ</t>
  </si>
  <si>
    <t>ප්‍රේක්ෂකාගාර රහිත</t>
  </si>
  <si>
    <t>ප්‍රේක්ෂකාගාර සහිත</t>
  </si>
  <si>
    <t>ග්‍රානිකොට්ඨාසය</t>
  </si>
  <si>
    <t>ධ්වර සමිති</t>
  </si>
  <si>
    <t>සමෘද්ධි සමිති</t>
  </si>
  <si>
    <t>සුභසාදක සමිති</t>
  </si>
  <si>
    <t>කෘෂිකාර්මික යන්ත්‍රෝපකරණ</t>
  </si>
  <si>
    <t>ඉදිකිරීම්  යන්ත්‍රෝපකරණ</t>
  </si>
  <si>
    <t>අත් ට්‍රැක්ටර්</t>
  </si>
  <si>
    <t xml:space="preserve"> ට්‍රැක්ටර්</t>
  </si>
  <si>
    <t>සංයුක්ත කොළමඩින යන්ත්‍ර( සුනාමි)</t>
  </si>
  <si>
    <t>සංයුක්ත අස්වනු නෙලන යන්ත්‍ර ( භූතයා)</t>
  </si>
  <si>
    <t>JCB</t>
  </si>
  <si>
    <t>මෝටර් ග්‍රේඩර්</t>
  </si>
  <si>
    <t>තැළුම් යන්ත්‍ර</t>
  </si>
  <si>
    <t>කැටපිලර්</t>
  </si>
  <si>
    <t>කොන්ක්‍රීට් මික්චර්</t>
  </si>
  <si>
    <t xml:space="preserve">සංචාරක ස්ථානය </t>
  </si>
  <si>
    <t xml:space="preserve">ආරම්භක කාලය </t>
  </si>
  <si>
    <t>වාර්ශික සංචාරක ආගමනය</t>
  </si>
  <si>
    <t xml:space="preserve">සංචාරක සේවා සහ පහසුකම් </t>
  </si>
  <si>
    <t>වැදගත්කමෙහි ස්භාවය (සාධක සනාත කෙරෙන තොරතුරු)</t>
  </si>
  <si>
    <t>කෘෂි උපදේශක</t>
  </si>
  <si>
    <t>තැපැල් බල ප්‍රදේශය</t>
  </si>
  <si>
    <t>මහවැලි බල ප්‍රදේශය</t>
  </si>
  <si>
    <t>වනසංරක්ෂන බල ප්‍රදේශය</t>
  </si>
  <si>
    <t>වනජීවී බල ප්‍රදේශය</t>
  </si>
  <si>
    <t>සිවිල් ආරක්ෂක බල ප්‍රදේශය</t>
  </si>
  <si>
    <t>සමූපකාර බල ප්‍රදේශය</t>
  </si>
  <si>
    <t>අන්තර් පළාත් කෘෂි බල ප්‍රදේශය (ගොවි ජනපද)</t>
  </si>
  <si>
    <t>විදුලි අධිකාරි කොට්ඨාශ</t>
  </si>
  <si>
    <t>වාරිමාර්ග බල  ප්‍රදේශය</t>
  </si>
  <si>
    <t>උපත් මරණ, විවාහ සහ මාතෘ හා ළදරු මරණ අනුපාතිකයන්</t>
  </si>
  <si>
    <t>5 ශ්‍රේණියට පෙර</t>
  </si>
  <si>
    <t>8 ශ්‍රේණියට පෙර</t>
  </si>
  <si>
    <t>අ.පො.ස. (සා.පෙළ)ට පෙර</t>
  </si>
  <si>
    <t>අ.පො.ස. (උ.පෙළ)ට පෙර</t>
  </si>
  <si>
    <t>ක්ෂේත්‍රය</t>
  </si>
  <si>
    <t>බෝක්කු</t>
  </si>
  <si>
    <t>නිවාස නොමැති</t>
  </si>
  <si>
    <t>දිගුකාලීන රෝග වලට ලක්වු පුද්ගලයින්</t>
  </si>
  <si>
    <t>වැන්දඹු පවුල් වල තොරතුරු</t>
  </si>
  <si>
    <t>තල</t>
  </si>
  <si>
    <t>ගොඩ</t>
  </si>
  <si>
    <t>ධීවර කටයුතු</t>
  </si>
  <si>
    <t xml:space="preserve">යන්ත්‍ර සූත්‍ර </t>
  </si>
  <si>
    <t xml:space="preserve"> ගම් ගණන</t>
  </si>
  <si>
    <t>ඔලගම් ගණන</t>
  </si>
  <si>
    <t>ප්‍රා. ලේ. සිට ග්‍රා.නි.කො. දක්වා දුර</t>
  </si>
  <si>
    <t>ගම්මානය</t>
  </si>
  <si>
    <t xml:space="preserve">ග්‍රා.නි.කො. </t>
  </si>
  <si>
    <t>15-17</t>
  </si>
  <si>
    <t>18-24</t>
  </si>
  <si>
    <t>66-70</t>
  </si>
  <si>
    <t>70&gt;</t>
  </si>
  <si>
    <t>55-60</t>
  </si>
  <si>
    <t>61-65</t>
  </si>
  <si>
    <t>ආගම</t>
  </si>
  <si>
    <t>සිංහල</t>
  </si>
  <si>
    <t>මුස්ලිම්</t>
  </si>
  <si>
    <t>ජාතීන්</t>
  </si>
  <si>
    <t xml:space="preserve">ග්‍රා.කි.කො. </t>
  </si>
  <si>
    <t>බෞද්ධ</t>
  </si>
  <si>
    <t>හින්දු</t>
  </si>
  <si>
    <t>කතෝලික</t>
  </si>
  <si>
    <t>ක්‍රිස්තියානි</t>
  </si>
  <si>
    <t>ලියාපදිංච් කල/නොකල</t>
  </si>
  <si>
    <t>ප්‍රතිලාභින් සංඛ්‍යාව</t>
  </si>
  <si>
    <t>විදුලිය නොමැති</t>
  </si>
  <si>
    <t>නල ලිං</t>
  </si>
  <si>
    <t>වැසි ජල ටැංකි</t>
  </si>
  <si>
    <t>දේශීය වෛද්‍යවරු</t>
  </si>
  <si>
    <t>ජාතීන් අනුව ජනගහනය</t>
  </si>
  <si>
    <t>DFCC වර්ධන</t>
  </si>
  <si>
    <t>HDFC බැංකුව</t>
  </si>
  <si>
    <t>MBSL ඉතිරි කිරීමේ බැංකුව</t>
  </si>
  <si>
    <t>488-වලව්වේගම</t>
  </si>
  <si>
    <t>489-පලුගස්වැව ගොවිපළ</t>
  </si>
  <si>
    <t>490-කලාවැව</t>
  </si>
  <si>
    <t>491-කුසලානගම</t>
  </si>
  <si>
    <t>492-අමුණවැටිය</t>
  </si>
  <si>
    <t>493-විජිතපුර</t>
  </si>
  <si>
    <t>494-අමණක්කට්ටුව</t>
  </si>
  <si>
    <t>495-අක්කර 500</t>
  </si>
  <si>
    <t>496-2 ඇල කාගම</t>
  </si>
  <si>
    <t>497-ආර්.බි.02,කාගම</t>
  </si>
  <si>
    <t>498-සංගට්ටෑව</t>
  </si>
  <si>
    <t>499-මහඉලුප්පල්ලම</t>
  </si>
  <si>
    <t>500-දික්වැව</t>
  </si>
  <si>
    <t>501-ඉපලෝගම</t>
  </si>
  <si>
    <t>502-මානෑව</t>
  </si>
  <si>
    <t>503-ගන්තිරියාගම</t>
  </si>
  <si>
    <t>504-සේනපුර</t>
  </si>
  <si>
    <t>505-නාරංගල්ලේගම</t>
  </si>
  <si>
    <t>506-අස්වැද්දුම</t>
  </si>
  <si>
    <t>507-ගල්වංගුව</t>
  </si>
  <si>
    <t>508-කල්ලංචියාගම</t>
  </si>
  <si>
    <t>509-ගෝනපතිරාව</t>
  </si>
  <si>
    <t>510-කඩියංගල්ල</t>
  </si>
  <si>
    <t>511-වේදිනිගම</t>
  </si>
  <si>
    <t>512-ගලගෙදරගම</t>
  </si>
  <si>
    <t>513-අලුත් දඹෙවටන</t>
  </si>
  <si>
    <t>514-කුංචිකුලම</t>
  </si>
  <si>
    <t>515-හිරිපිටියාගම</t>
  </si>
  <si>
    <t>516-පුලුයන්කුලම</t>
  </si>
  <si>
    <t>517-දම්පැලැස්සාගම</t>
  </si>
  <si>
    <t>518-හීණුක්කවෑගම</t>
  </si>
  <si>
    <t>519-ඉහල කාගම</t>
  </si>
  <si>
    <t>ප්‍රාදේශිය ලේකම් කොට්ඨාශයේ මූලික ජනගහන තොරතුරු</t>
  </si>
  <si>
    <t>ජනගහනය</t>
  </si>
  <si>
    <t>ග්‍රාම නිලධාරි වසම</t>
  </si>
  <si>
    <t>513-අලුත් දඹේවටන</t>
  </si>
  <si>
    <t>514-කංචිකුලම</t>
  </si>
  <si>
    <t>519-ඉහලකාගම</t>
  </si>
  <si>
    <t>ඉහළකාගම</t>
  </si>
  <si>
    <t>මිරිස්වත්ත</t>
  </si>
  <si>
    <t>519-ඉහළකාගම</t>
  </si>
  <si>
    <t>515- හිරිපිටියාගම</t>
  </si>
  <si>
    <t>හිරිපිටියාගම</t>
  </si>
  <si>
    <t>තිලකපුර</t>
  </si>
  <si>
    <t>පිංපාර</t>
  </si>
  <si>
    <t>පාළු කුඹුක්වැව</t>
  </si>
  <si>
    <t>513- අලුත් දඹේවටන</t>
  </si>
  <si>
    <t>අළුත් දඹේවටන</t>
  </si>
  <si>
    <t>වල් පාළුව</t>
  </si>
  <si>
    <t>512- ගලගෙදරගම</t>
  </si>
  <si>
    <t>ගලගෙදරගම</t>
  </si>
  <si>
    <t>අලුවිහාරේගම</t>
  </si>
  <si>
    <t>ගෝනපතිරාව</t>
  </si>
  <si>
    <t>අස්වැද්දුම</t>
  </si>
  <si>
    <t>නාරංගල්ලේගම</t>
  </si>
  <si>
    <t>සේනපුර</t>
  </si>
  <si>
    <t>යාය 02</t>
  </si>
  <si>
    <t>ගන්තිරියාගම</t>
  </si>
  <si>
    <t>පහළ වෙම්බුව</t>
  </si>
  <si>
    <t>මානෑව</t>
  </si>
  <si>
    <t>මච්චාගම</t>
  </si>
  <si>
    <t>ආමනේ</t>
  </si>
  <si>
    <t>ගාමිනි හල්මිල්ලෑව</t>
  </si>
  <si>
    <t>නෙල්ලියගම</t>
  </si>
  <si>
    <t>මහඉලුප්පල්ලම</t>
  </si>
  <si>
    <t>සංගට්ටෑව</t>
  </si>
  <si>
    <t>අක්කර 500</t>
  </si>
  <si>
    <t>කදුරුවෑගම</t>
  </si>
  <si>
    <t>අමණක්කට්ටුව</t>
  </si>
  <si>
    <t>විජිතපුර</t>
  </si>
  <si>
    <t>අමුණවැටිය</t>
  </si>
  <si>
    <t>කුසලානගම</t>
  </si>
  <si>
    <t>වලව්වේගම</t>
  </si>
  <si>
    <t>අළුත් ගන්තිරියාගම</t>
  </si>
  <si>
    <t>ගල්වංගුව</t>
  </si>
  <si>
    <t>මී මල්ගම</t>
  </si>
  <si>
    <t>ග්‍රාම නිලධාරි කොට්ඨාශය</t>
  </si>
  <si>
    <t>කිසිදා පාසල් නොගිය</t>
  </si>
  <si>
    <t>1-5 ශ්‍රේණිය සමත්</t>
  </si>
  <si>
    <t>6-10ශ්‍රේණිය සමත්</t>
  </si>
  <si>
    <t xml:space="preserve">අ.පො.ස.සා/පෙළ සමත් </t>
  </si>
  <si>
    <t>අ.පෙ.ස.උ/පෙළ සමත්</t>
  </si>
  <si>
    <t>උපාධිධාරී</t>
  </si>
  <si>
    <t>පශ්චාත් උපාධි හා ඊට ඉහළ</t>
  </si>
  <si>
    <t>කලාවැව</t>
  </si>
  <si>
    <t>උතුරු කලාගම්</t>
  </si>
  <si>
    <t>රජයේ</t>
  </si>
  <si>
    <t>පුද්ගලික</t>
  </si>
  <si>
    <t>සහතික ලත්</t>
  </si>
  <si>
    <t>සහතික නොලත්</t>
  </si>
  <si>
    <t>පෙර පාසල් පිළිබඳ විස්තර</t>
  </si>
  <si>
    <t>ග්‍රා.නි.කොට්ඨාශය</t>
  </si>
  <si>
    <t>අංක 130,අවුකන පාර,විජිතපුර</t>
  </si>
  <si>
    <t>භාවිතා කරන</t>
  </si>
  <si>
    <t>490-කළාවැව</t>
  </si>
  <si>
    <t>ග්‍රා.නි.වසම</t>
  </si>
  <si>
    <t>497-ආර්.බි.02 කාගම</t>
  </si>
  <si>
    <t>516-පුලියන්කුලම</t>
  </si>
  <si>
    <t>518-හීණුක්වෑගම</t>
  </si>
  <si>
    <t>අනුරාධපුර</t>
  </si>
  <si>
    <t>මිහින්තලේ</t>
  </si>
  <si>
    <t>ගනේවල්පොළ</t>
  </si>
  <si>
    <t>අනුරාධාරපුර</t>
  </si>
  <si>
    <t>දික්වැව</t>
  </si>
  <si>
    <t>කාගම</t>
  </si>
  <si>
    <t>උ.කැකිරාව</t>
  </si>
  <si>
    <t>දකුණු කලාගම්</t>
  </si>
  <si>
    <t>ගෝණපතිරාව</t>
  </si>
  <si>
    <t xml:space="preserve">උ.කැකිරාව   </t>
  </si>
  <si>
    <t>ඔළුකරද</t>
  </si>
  <si>
    <t>ඊ.මිහින්තලේ</t>
  </si>
  <si>
    <t>489-පළුගස්වැව ගොවිපළ</t>
  </si>
  <si>
    <t>ඊ.කලාවැව</t>
  </si>
  <si>
    <t>497-ආර්.බි02 කාගම</t>
  </si>
  <si>
    <t xml:space="preserve"> ප්‍රාදේශීය ලේකම් කොට්ඨාස මට්ටමින් ඉඩම් පරිහරණය (හෙක්ටයාර්)</t>
  </si>
  <si>
    <t>වලව්වේගම විදුහල</t>
  </si>
  <si>
    <t>පලුගස්වැව ගාමිණී විදුහල</t>
  </si>
  <si>
    <t>කලාවැව මුස්ලිම් මධ්‍ය මහා විද්‍යාලය</t>
  </si>
  <si>
    <t>අලහප්පෙරුමාගම මුස්ලිම් විද්‍යාලය</t>
  </si>
  <si>
    <t>ගාමිණී හල්මිල්ලෑව විදුහල</t>
  </si>
  <si>
    <t>මානෑව ප්‍රාථමික විදුහල</t>
  </si>
  <si>
    <t>පහලවෙම්බුව ප්‍රාථමික විදුහල</t>
  </si>
  <si>
    <t>නාරංගල්ලේගම විදුහල</t>
  </si>
  <si>
    <t>අලුත් ගන්තිරියාගම ප්‍රාථමික විදුහල</t>
  </si>
  <si>
    <t>කල්ලංචියාගම මුස්ලිම් විදුහල</t>
  </si>
  <si>
    <t>දෙන්නෑව මුස්ලිම් ප්‍රාථමික විදුහල</t>
  </si>
  <si>
    <t xml:space="preserve">පල්ලෙකාගම විද්‍යාලය </t>
  </si>
  <si>
    <t xml:space="preserve">රණජයපුර විද්‍යාලය </t>
  </si>
  <si>
    <t>හිරිපිටියාගම ප්‍රාථමික විදුහල</t>
  </si>
  <si>
    <t>හපිදියාගම ප්‍රාථමික විදුහල</t>
  </si>
  <si>
    <t>ඉහලකාගම විදුහල</t>
  </si>
  <si>
    <t>√</t>
  </si>
  <si>
    <t>විජිතපුර  විජිත මහා විද්‍යාලය</t>
  </si>
  <si>
    <t>ගන්තිරියාගම මහින්ද මහා විද්‍යාල</t>
  </si>
  <si>
    <t>කලා කරඹෑව මහා විදුහල</t>
  </si>
  <si>
    <t>518-හිනුක්වෑගම</t>
  </si>
  <si>
    <t>518-හිණුක්වැගම</t>
  </si>
  <si>
    <t>497-ආර්.බී.02 කාගම</t>
  </si>
  <si>
    <t>විජිතපුර මහා විද්‍යාලය</t>
  </si>
  <si>
    <t xml:space="preserve">මහඉලුප්පල්ලම විද්‍යාලය </t>
  </si>
  <si>
    <t>කරඹෑව මහා විදුහල</t>
  </si>
  <si>
    <t>රණජයපුර විද්‍යාලය</t>
  </si>
  <si>
    <t>ගන්තිරියාගම මහින්ද මහා විද්‍යාලය</t>
  </si>
  <si>
    <t>සේනපුර ආයුර්වේද බෙහෙත් ශාලාව</t>
  </si>
  <si>
    <t>ගෝනපතිරාව ආයුර්වේද බෙහෙත් ශාලාව</t>
  </si>
  <si>
    <t>හිරිපිටියාගම ආයුර්වේද බෙහෙත් ශාලාව</t>
  </si>
  <si>
    <t>මහ වැව</t>
  </si>
  <si>
    <t>මඩහැලගම වැව</t>
  </si>
  <si>
    <t>පන්සලේ වැව</t>
  </si>
  <si>
    <t>හපිදියාගම වැව</t>
  </si>
  <si>
    <t>මිරිස්වත්ත වැව</t>
  </si>
  <si>
    <t>හිණුක්වැගම මහ වැව</t>
  </si>
  <si>
    <t>කුඩා වැව</t>
  </si>
  <si>
    <t>සෙට්ටිකුලම වැව</t>
  </si>
  <si>
    <t>හපිදියාගම පහල වැව</t>
  </si>
  <si>
    <t>කදුහිටියාව වැව</t>
  </si>
  <si>
    <t>දම්පැලැස්සාගම මහ වැව</t>
  </si>
  <si>
    <t>දම්පැලැස්සාගම කුඩා වැව</t>
  </si>
  <si>
    <t>තේන්කුට්ටියාව වැව</t>
  </si>
  <si>
    <t>ඉදුනුගල වැව</t>
  </si>
  <si>
    <t>මාටන්ගමුව වැව</t>
  </si>
  <si>
    <t>උල්පත් ඇල වැව</t>
  </si>
  <si>
    <t xml:space="preserve">517-දම්පැලැස්සාගම </t>
  </si>
  <si>
    <t>පුලියන්කුලම වැව</t>
  </si>
  <si>
    <t>වල් පාළුව වැව</t>
  </si>
  <si>
    <t>මහවැව</t>
  </si>
  <si>
    <t>දොරණේගම වැව</t>
  </si>
  <si>
    <t>ඉහළගම වැව</t>
  </si>
  <si>
    <t>ගොරකාගම</t>
  </si>
  <si>
    <t>පානකඩුව</t>
  </si>
  <si>
    <t>තම්මැන්නා කුඩා වැව</t>
  </si>
  <si>
    <t>අස්වැද්දුම වැව</t>
  </si>
  <si>
    <t>කළාකරඹෑව වැව</t>
  </si>
  <si>
    <t>පිඩිවිල්ලාගම වැව</t>
  </si>
  <si>
    <t>දුම්බුළුවැව</t>
  </si>
  <si>
    <t>වගා නොකරයි</t>
  </si>
  <si>
    <t>මානෑව වැව</t>
  </si>
  <si>
    <t>ලොග්ගම වැව</t>
  </si>
  <si>
    <t>මච්චාගම වැව</t>
  </si>
  <si>
    <t>කුඩා පාලංකුලම වැව</t>
  </si>
  <si>
    <t>මහා පාලංකුලම වැව</t>
  </si>
  <si>
    <t>සියඹලාගහ වැව</t>
  </si>
  <si>
    <t>ඉහළ වැව</t>
  </si>
  <si>
    <t>ආමනේ වැව</t>
  </si>
  <si>
    <t>කටුවැල්ලෑගම වැව</t>
  </si>
  <si>
    <t>නෙල්ලියගම වැව</t>
  </si>
  <si>
    <t>දික්වැව වැව</t>
  </si>
  <si>
    <t>සිරික්කුලම වැව</t>
  </si>
  <si>
    <t>අනුමැති වැව</t>
  </si>
  <si>
    <t>518-හිණුක්වෑගම</t>
  </si>
  <si>
    <t>518-හීණුක්වැගම</t>
  </si>
  <si>
    <t>496-2ඇල කාගම</t>
  </si>
  <si>
    <t>ගන්තිරියාගම ගම මැද පාර</t>
  </si>
  <si>
    <t>අඩි18</t>
  </si>
  <si>
    <t>කාගම ඔය</t>
  </si>
  <si>
    <t>විහාර මාවත</t>
  </si>
  <si>
    <t>කහටගහ පාර</t>
  </si>
  <si>
    <t>බුළුගහ අසල සිට අවුකන ප්‍රධාන මාර්ගය</t>
  </si>
  <si>
    <t>පාසල  අසලින් යන මාර්ගය</t>
  </si>
  <si>
    <t>විවින් මාර්ගය</t>
  </si>
  <si>
    <t>පැන්නුම සිට වැලි අක්කරයට යන මාර්ගය</t>
  </si>
  <si>
    <t>ධීවර වත්ත ඉදිරියෙන් යන මාර්ගය</t>
  </si>
  <si>
    <t>උක්කුලම් පල්ලම මාර්ගය</t>
  </si>
  <si>
    <t>කනක්කන්මඩුව මාර්ගය</t>
  </si>
  <si>
    <t>බුදු මැදුර මාර්ගය</t>
  </si>
  <si>
    <t>පන්සල පිටුපස පාර</t>
  </si>
  <si>
    <t>6 ඇල පාර</t>
  </si>
  <si>
    <t>1 ඇල</t>
  </si>
  <si>
    <t>2 ඇල</t>
  </si>
  <si>
    <t>3 ඇල</t>
  </si>
  <si>
    <t>4 ඇල</t>
  </si>
  <si>
    <t>යාය 01</t>
  </si>
  <si>
    <t>මිහිදුගම</t>
  </si>
  <si>
    <t>වේදිනිගම</t>
  </si>
  <si>
    <t>දම්පැලැස්සාගම</t>
  </si>
  <si>
    <t>ඉදුනුගල</t>
  </si>
  <si>
    <t>496-කාගම</t>
  </si>
  <si>
    <t>පළුගස්වැව ගොවිපළ</t>
  </si>
  <si>
    <t>489-පලුගස්වැව ගොවිපල</t>
  </si>
  <si>
    <t>496-1 ඇල කාගම</t>
  </si>
  <si>
    <t>496-3 ඇල කාගම</t>
  </si>
  <si>
    <t>496-4 ඇල කාගම</t>
  </si>
  <si>
    <t>මැද කොටස</t>
  </si>
  <si>
    <t>ආර්.බි.02 කාගම</t>
  </si>
  <si>
    <t>500- දික්වැව</t>
  </si>
  <si>
    <t>යාය04</t>
  </si>
  <si>
    <t>යාය05</t>
  </si>
  <si>
    <t>508- කල්ලංචියාගම</t>
  </si>
  <si>
    <t>කල්ලංචියාගම</t>
  </si>
  <si>
    <t>514-කුංචි කුලම</t>
  </si>
  <si>
    <t>514- කුංචි කුලම</t>
  </si>
  <si>
    <t>පුලියන්කුලම</t>
  </si>
  <si>
    <t>517- දම්පැලැස්සාගම</t>
  </si>
  <si>
    <t>හිණුක්වෑගම</t>
  </si>
  <si>
    <t xml:space="preserve">  ඉඩම් ප්‍රමාණය අනුව අයිතිය බෙදී ගොස් ඇති ආකාරය
</t>
  </si>
  <si>
    <t xml:space="preserve">අධ්‍යාපන මාධ්‍ය අනුව පාසැල් </t>
  </si>
  <si>
    <t xml:space="preserve"> දහම් පාසැල් පිළිබඳ විස්තර  </t>
  </si>
  <si>
    <t>497-ආර්.බී 02 කාගම</t>
  </si>
  <si>
    <t>ආයුර්වේද රෝහල් පිළිබද තොරතුරු</t>
  </si>
  <si>
    <t xml:space="preserve"> සුළු වාරිමාර්ග </t>
  </si>
  <si>
    <t xml:space="preserve"> ප්‍රාදේශීය සභා මාර්ග පිළිබද විස්තර</t>
  </si>
  <si>
    <t xml:space="preserve">ආලෝකය, බීමට ජලය ලබා ගන්නා මාර්ග , වැසිකිළි පහසුකම් හා ස්ථාවර දුරකථන පහසුකම් </t>
  </si>
  <si>
    <t>ගාමිණි හල්මිල්ලෑව</t>
  </si>
  <si>
    <t>රණජයපුර</t>
  </si>
  <si>
    <t xml:space="preserve">  නිවාස තත්වය</t>
  </si>
  <si>
    <t>විසිතුරු මසුන්</t>
  </si>
  <si>
    <t>A one Hotel and Resturent</t>
  </si>
  <si>
    <t>තෝනිගල තානයම</t>
  </si>
  <si>
    <t>මරදන්කඩවල,කැකිරාව</t>
  </si>
  <si>
    <t>චෙෆ් ඩි ලංකා හෝටලය</t>
  </si>
  <si>
    <t>කුඩා මිගස්සැගම,ගෝනපතිරාව</t>
  </si>
  <si>
    <t>නවාතැන් පහසුකම් නොමැත</t>
  </si>
  <si>
    <t>රන්දියත</t>
  </si>
  <si>
    <t>ජයිදු හෝටලය</t>
  </si>
  <si>
    <t>ලේක් සයිඩ්</t>
  </si>
  <si>
    <t xml:space="preserve"> හොලිඩේ ඉන්</t>
  </si>
  <si>
    <t>විජිතපුර විහාරය</t>
  </si>
  <si>
    <t>පි.නන්දසෙන</t>
  </si>
  <si>
    <t>සංගට්ටැව,මහඉලුප්පල්ලම</t>
  </si>
  <si>
    <t>ලියාපදිංචි කර ඇත</t>
  </si>
  <si>
    <t>සහල් මෝල් පිළිබද විස්තර</t>
  </si>
  <si>
    <t>ප්‍රජා ශාලාව</t>
  </si>
  <si>
    <t>සේවා පියස</t>
  </si>
  <si>
    <t>40*30</t>
  </si>
  <si>
    <t>පුස්තකාලය</t>
  </si>
  <si>
    <t>30*14</t>
  </si>
  <si>
    <t>80*20</t>
  </si>
  <si>
    <t>40*20</t>
  </si>
  <si>
    <t>භාවිතා කරන-2, භාවිතා නොකරන -1</t>
  </si>
  <si>
    <t>තැපැල් කාර්යාලය</t>
  </si>
  <si>
    <t>ජනපද නිලධාරි කාර්යාලය</t>
  </si>
  <si>
    <t>15*20</t>
  </si>
  <si>
    <t>භාවිතා නොකරයි</t>
  </si>
  <si>
    <t>60*20</t>
  </si>
  <si>
    <t>ශාන්තගම</t>
  </si>
  <si>
    <t>සංගට්ටෑව ප්‍රජා ශාලාව</t>
  </si>
  <si>
    <t>අක්කර 100 ප්‍රජා ශාලාව</t>
  </si>
  <si>
    <t>නාරංගල්ලේගම බහුකාර්යය ගොඩනැගිල්ල</t>
  </si>
  <si>
    <t>නාරංගල්ලේගම ග්‍රාම නිලධාරි කාර්යාලය</t>
  </si>
  <si>
    <t>60*40</t>
  </si>
  <si>
    <t>497-ආර්.බි 02 කාගම</t>
  </si>
  <si>
    <t>40*10</t>
  </si>
  <si>
    <t>12*75</t>
  </si>
  <si>
    <t>18*40</t>
  </si>
  <si>
    <t>16*40</t>
  </si>
  <si>
    <t>12*60</t>
  </si>
  <si>
    <t>පේෂකර්ම මධ්‍යස්ථානය</t>
  </si>
  <si>
    <t>50*30</t>
  </si>
  <si>
    <t>භාවිතා කරයි</t>
  </si>
  <si>
    <t>කොට්ඨාශයේ තැපැල් කාර්යාල</t>
  </si>
  <si>
    <t xml:space="preserve"> ලියාපදිංචි ස්වෙච්ඡා සංවිධාන </t>
  </si>
  <si>
    <t>කරිටාස් සංවිධානය</t>
  </si>
  <si>
    <t>නාරංගල්ලේගම,සේනපුර</t>
  </si>
  <si>
    <t>බෙරන්ඩිනා</t>
  </si>
  <si>
    <t xml:space="preserve"> බලපත්‍ර ලබාගෙන ඇති වාහන පිළිබද විස්තර</t>
  </si>
  <si>
    <t>ග්‍රාම නිලධාරිකොට්ඨාසය</t>
  </si>
  <si>
    <t>විජිතපුර රජමහ විහාරය</t>
  </si>
  <si>
    <t>එළාර රජතුමාගේ බලකොටුව(කඩ ගල ගෑගල)</t>
  </si>
  <si>
    <t>මානැව කන්ද</t>
  </si>
  <si>
    <t>රජ මාලිඟය,පුරාන පොකුණ,වෙනත් නටබුන් සහිත ප්‍රදේශය</t>
  </si>
  <si>
    <t xml:space="preserve">  වී ගබඩා පිළිබද තොරතුරු</t>
  </si>
  <si>
    <t xml:space="preserve"> කොට්ඨාසයේ ‍ඓතිහාසික වශයෙන් වැදගත් ස්ථාන පිළිබද විස්තර</t>
  </si>
  <si>
    <t>කව්පි</t>
  </si>
  <si>
    <t>10. කර්මාන්ත තොරතුරු</t>
  </si>
  <si>
    <t>11. විවිධ තොරතුරු</t>
  </si>
  <si>
    <t>504-සේනපුරගම</t>
  </si>
  <si>
    <t>උක්කුලම් පල්ලම</t>
  </si>
  <si>
    <t>කනක්කම්මඩුව</t>
  </si>
  <si>
    <t>ඉච්චන්කුලම</t>
  </si>
  <si>
    <t>ජනවසම</t>
  </si>
  <si>
    <t>කප්පල්ගම</t>
  </si>
  <si>
    <t>වැලි අක්කරය</t>
  </si>
  <si>
    <t>අලහප්පෙරුමාගම</t>
  </si>
  <si>
    <t>තෙලියාව</t>
  </si>
  <si>
    <t>හුංගාවිල</t>
  </si>
  <si>
    <t>දියවර ගම්මානය</t>
  </si>
  <si>
    <t>මහවෙල</t>
  </si>
  <si>
    <t>පළමු පලුගස්වැව</t>
  </si>
  <si>
    <t>දෙවන පලුගස්වැව</t>
  </si>
  <si>
    <t>ආර්.බි.01 කාගම</t>
  </si>
  <si>
    <t>06 ඇල</t>
  </si>
  <si>
    <t>05 ඇල</t>
  </si>
  <si>
    <t>සිරික්කුලම</t>
  </si>
  <si>
    <t>මාදුරුවාගම</t>
  </si>
  <si>
    <t>නිවාස සංකීර්ණය</t>
  </si>
  <si>
    <t>නව සංගැට්ටාව</t>
  </si>
  <si>
    <t>අක්කර 100</t>
  </si>
  <si>
    <t>ඒල් බි 2</t>
  </si>
  <si>
    <t>කලාකරඹෑව</t>
  </si>
  <si>
    <t>කාගම පරණ බදුඉඩම්</t>
  </si>
  <si>
    <t>නව ගම්මානය</t>
  </si>
  <si>
    <t>පල්ලෙකාගම</t>
  </si>
  <si>
    <t>ගැමුණුපුර</t>
  </si>
  <si>
    <t>මහගලගම</t>
  </si>
  <si>
    <t>ගුළුපෙත්තවැව</t>
  </si>
  <si>
    <t>අලුත් පුලියන්කුලම</t>
  </si>
  <si>
    <t>අලුත් අක්කරය</t>
  </si>
  <si>
    <t>සෙට්ටිකුලම</t>
  </si>
  <si>
    <t>හපිදියාගම</t>
  </si>
  <si>
    <t>රජෙය් ෙගාවිපල</t>
  </si>
  <si>
    <t xml:space="preserve">ආරක්ෂක </t>
  </si>
  <si>
    <t>ධීවර</t>
  </si>
  <si>
    <t>කළු ගල්</t>
  </si>
  <si>
    <t>යාය 04</t>
  </si>
  <si>
    <t>යාය 5</t>
  </si>
  <si>
    <t>2/3 කරඹෑව</t>
  </si>
  <si>
    <t>මහ මීගස්සෑගම</t>
  </si>
  <si>
    <t>කුඩා මීගස්සෑගම</t>
  </si>
  <si>
    <t>කුංචිකුලම</t>
  </si>
  <si>
    <t>කඩියංගල්ල</t>
  </si>
  <si>
    <t>497-5 ඇල කාගම</t>
  </si>
  <si>
    <t>497-ආර්.බි.02 ඇල කාගම</t>
  </si>
  <si>
    <t>550m.</t>
  </si>
  <si>
    <t>ජාතික ජල.සම්.</t>
  </si>
  <si>
    <t>496-2 ඇලකාගම</t>
  </si>
  <si>
    <t>පලුගස්වැව ගොවිපළ</t>
  </si>
  <si>
    <t>මුස්ලිම් කොළනිය</t>
  </si>
  <si>
    <t>බෝගහවෙල</t>
  </si>
  <si>
    <t>උදේනිපුර</t>
  </si>
  <si>
    <t>තරුණ මිත්‍ර ගොවිපළ</t>
  </si>
  <si>
    <t>රජයේ ගොවිපළ</t>
  </si>
  <si>
    <t>අලුත් දෙන්නෑව 01 කොටස</t>
  </si>
  <si>
    <t>අලුත් දෙන්නෑව 02 කොටස</t>
  </si>
  <si>
    <t>ගොවිපළ පාර</t>
  </si>
  <si>
    <t>සමූහ ගොවිපළ</t>
  </si>
  <si>
    <t>ගොඩයාය</t>
  </si>
  <si>
    <t>පොතාන</t>
  </si>
  <si>
    <t>අළුත් දඹේවටන ii කොටස</t>
  </si>
  <si>
    <t>පූගොල්ලාගම</t>
  </si>
  <si>
    <t>බෝගහ අක්කරය</t>
  </si>
  <si>
    <t>බර්ගර්</t>
  </si>
  <si>
    <t>අධ්‍යාපන ජනගහනය</t>
  </si>
  <si>
    <t>විධායක ශ්‍රේණිය</t>
  </si>
  <si>
    <t>මාණ්ඩලික ශ්‍රේණිය</t>
  </si>
  <si>
    <t>කලමණාකරණ සහකාර සහ සමාන්තර ශ්‍රේණිය</t>
  </si>
  <si>
    <t>වැලි ගොඩ දැමීම</t>
  </si>
  <si>
    <t>ගඩොල්</t>
  </si>
  <si>
    <t>සේවා</t>
  </si>
  <si>
    <t>තරුණමිත්‍ර ගොවිපල</t>
  </si>
  <si>
    <t>ගොවිපල පාර</t>
  </si>
  <si>
    <t>සමූහ ගොවිපල</t>
  </si>
  <si>
    <t>වෘත්තිකයින්</t>
  </si>
  <si>
    <t>ප්‍රාදේශීය  සභාව,ඉපලෝගම</t>
  </si>
  <si>
    <t>ප්‍රාදේශිය  සභාව,ඉපලෝගම</t>
  </si>
  <si>
    <t>ප්‍රදේශිය  සභාව,ඉපලෝගම</t>
  </si>
  <si>
    <t>ප්‍රාදේශීය සභාව,ඉපලෝගම</t>
  </si>
  <si>
    <t xml:space="preserve">ප්‍රමාණය (දිග/පළල/සංඛ්‍යාව) </t>
  </si>
  <si>
    <t>ජලජීවි පුහුණු ආයතනය</t>
  </si>
  <si>
    <t>පෙර පාසල</t>
  </si>
  <si>
    <t>20*40</t>
  </si>
  <si>
    <t>කාමර1 ශාලා 1</t>
  </si>
  <si>
    <t>ශාලා 1</t>
  </si>
  <si>
    <t>ශාලා 1 කාමර2</t>
  </si>
  <si>
    <t>40*40</t>
  </si>
  <si>
    <t>40*12</t>
  </si>
  <si>
    <t>කාමර 4</t>
  </si>
  <si>
    <t>සම්පූර්ණ</t>
  </si>
  <si>
    <t xml:space="preserve">ශාලා </t>
  </si>
  <si>
    <t>පල්ලේකාගම ප්‍රජා ශාලා</t>
  </si>
  <si>
    <t>අඩක් නිමකළ</t>
  </si>
  <si>
    <t>කාමර2 ශාලා 1</t>
  </si>
  <si>
    <t>50*35</t>
  </si>
  <si>
    <t>කාමර2 ශාලා 2</t>
  </si>
  <si>
    <t>ගමේ නම</t>
  </si>
  <si>
    <t>පාසලේ නම</t>
  </si>
  <si>
    <t>ගුරුවරු ගණන</t>
  </si>
  <si>
    <t>අධ්‍යාපන මට්ටම අනුව</t>
  </si>
  <si>
    <t>සිංහල හා ඉංග්‍රීසි මාධ්‍ය</t>
  </si>
  <si>
    <t>පුහුණු</t>
  </si>
  <si>
    <t>නුපුහුණු</t>
  </si>
  <si>
    <t>ආධුනික</t>
  </si>
  <si>
    <t>ඉංග්‍රීසි මාධ්‍ය</t>
  </si>
  <si>
    <t>අ/ මහ ඉලුප්පල්ලම විදුහල</t>
  </si>
  <si>
    <t>අ/ කාගම ධාතුසේන මහ විදුහල</t>
  </si>
  <si>
    <t>අ/ නාරංගල්ලේගම විදුහල</t>
  </si>
  <si>
    <t>අ/ හිරිපිටියාගම විදුහල</t>
  </si>
  <si>
    <t>අ/ පහළවෙම්බුව විදුහල</t>
  </si>
  <si>
    <t>අ/ මානෑව විදුහල</t>
  </si>
  <si>
    <t>අ/වලව්වේගම විදුහල</t>
  </si>
  <si>
    <t>අ/ ඉහලකාගම විදුහල</t>
  </si>
  <si>
    <t>අ/ පල්ලේකාගම විදුහල</t>
  </si>
  <si>
    <t>අ/ ගාමිනි හල්මිල්ලෑව විදුහල</t>
  </si>
  <si>
    <t>අ/පලුගස්වැව විදුහල</t>
  </si>
  <si>
    <t>අ/ අලුත් ගන්තිරියාගම විදුහල</t>
  </si>
  <si>
    <t>අ/ කලාවැව මුස්ලිම් විදුහල</t>
  </si>
  <si>
    <t>අ/ කලංචියාගම විදුහල</t>
  </si>
  <si>
    <t>අ/ අලහප්පෙරුමාගම විදුහල</t>
  </si>
  <si>
    <t>අ/ අලුත් දෙන්නෑව විදුහල</t>
  </si>
  <si>
    <t>අ/ කරඹෑව මහ විදුහල</t>
  </si>
  <si>
    <t>දෙමළ</t>
  </si>
  <si>
    <t>අ/ ගන්තිරියාගම මහින්ද මහා විදුහල</t>
  </si>
  <si>
    <t>අ/විජිතපුර මහා විදුහල</t>
  </si>
  <si>
    <t>අ/ රණජයපුර මහා විදුහල</t>
  </si>
  <si>
    <t>අ/සේනපුර මහා විදුහල</t>
  </si>
  <si>
    <t>ප්‍රාදේශීය ලේකම් කොට්ඨාශයේ මුළු ග්‍රාම නිලධාරී කොට්ඨාස ගණන - 32</t>
  </si>
  <si>
    <t>රාජ්‍ය බැංකු සංඛ්‍යාව</t>
  </si>
  <si>
    <t>ලංකා බැංකුව</t>
  </si>
  <si>
    <t>මහජන බංකුව</t>
  </si>
  <si>
    <t>ජාතික ඉතිරි කිරීමේ බැංකුව</t>
  </si>
  <si>
    <t>දිවිනැගුම සංවර්ධන බැංකුව</t>
  </si>
  <si>
    <t>සම්පත් බැංකුව</t>
  </si>
  <si>
    <t>කොමර්ෂල් බැංකුව</t>
  </si>
  <si>
    <t>හැටන් නැෂනල් බැංකුව</t>
  </si>
  <si>
    <t>සෙලාන් බැංකුව</t>
  </si>
  <si>
    <t>ජාතික සංවර්ධන බැංකුව</t>
  </si>
  <si>
    <t>යූනියන් බැංකුව</t>
  </si>
  <si>
    <t>සණස බැංකුව</t>
  </si>
  <si>
    <t>3.5 km</t>
  </si>
  <si>
    <t>12km</t>
  </si>
  <si>
    <t>මාර්ගයේ නම</t>
  </si>
  <si>
    <t>මාර්ගයේ</t>
  </si>
  <si>
    <t>1.180 km</t>
  </si>
  <si>
    <t>දුර (km)</t>
  </si>
  <si>
    <t>1.100km</t>
  </si>
  <si>
    <t>100km</t>
  </si>
  <si>
    <t>1.5km</t>
  </si>
  <si>
    <t>1km</t>
  </si>
  <si>
    <t>3km</t>
  </si>
  <si>
    <t>1.2km</t>
  </si>
  <si>
    <t>2km</t>
  </si>
  <si>
    <t>4m</t>
  </si>
  <si>
    <t>4km</t>
  </si>
  <si>
    <t>5km</t>
  </si>
  <si>
    <t>500m</t>
  </si>
  <si>
    <t>3.5km</t>
  </si>
  <si>
    <t>600m</t>
  </si>
  <si>
    <t>200m</t>
  </si>
  <si>
    <t>3m</t>
  </si>
  <si>
    <t>තෙලියාව ඉස්මයිල් මහතාගේ නිවස අසල මාර්ගය</t>
  </si>
  <si>
    <t>400m</t>
  </si>
  <si>
    <t>100m</t>
  </si>
  <si>
    <t>250m</t>
  </si>
  <si>
    <t>50m</t>
  </si>
  <si>
    <t>1 වන පටුමඟ</t>
  </si>
  <si>
    <t>2 වන පටුමඟ</t>
  </si>
  <si>
    <t>පොල් තවාන පාර</t>
  </si>
  <si>
    <t>150m</t>
  </si>
  <si>
    <t>අඩි 10</t>
  </si>
  <si>
    <t>ගම මැද පාර</t>
  </si>
  <si>
    <t>අඩි 6</t>
  </si>
  <si>
    <t>අඩි 12</t>
  </si>
  <si>
    <t>අතුරු මාර්ගය</t>
  </si>
  <si>
    <t>2.5km</t>
  </si>
  <si>
    <t>2.5m</t>
  </si>
  <si>
    <t>2m</t>
  </si>
  <si>
    <t>ඉපලෝගම සිට ඉපලෝගම පාර</t>
  </si>
  <si>
    <t>ඉපලෝගම පාලම අසල සිට හල්මිල්ලෑව ගම දක්වා</t>
  </si>
  <si>
    <t>ශාන්තගම මන්සන්ධියේ සිට ගාමිණි හල්මිල්ලෑව දක්වා</t>
  </si>
  <si>
    <t>0.5km</t>
  </si>
  <si>
    <t>අඩි12</t>
  </si>
  <si>
    <t>මානෑව ආමනේ ප්‍රධාන පාර</t>
  </si>
  <si>
    <t>මානෑව ට්‍රාන්ෆෝමරය අසල සිට ගාමිණි හල්මිල්ලෑව දක්වා පාර</t>
  </si>
  <si>
    <t>අඩි10</t>
  </si>
  <si>
    <t>2 1/2 km</t>
  </si>
  <si>
    <t>අඩි20</t>
  </si>
  <si>
    <t>300m</t>
  </si>
  <si>
    <t>අඩි8</t>
  </si>
  <si>
    <t>අලුත් ගන්තිරියාගම මාර්ගය</t>
  </si>
  <si>
    <t>350m</t>
  </si>
  <si>
    <t>වේදිනිගම ගම මැද මාර්ගය</t>
  </si>
  <si>
    <t>මිහිදුගම ගමමැද මාර්ගය</t>
  </si>
  <si>
    <t>ගැමුණුපුර ඇතුල් මාර්ගය</t>
  </si>
  <si>
    <t>ගමමැද පාර</t>
  </si>
  <si>
    <t>3.5m</t>
  </si>
  <si>
    <t>බෝගහලන්ද පාර</t>
  </si>
  <si>
    <t>බණ්ඩාරනායක මාවත</t>
  </si>
  <si>
    <t>නිපෝන් පාර</t>
  </si>
  <si>
    <t>පේෂ කර්ම මධ්‍යස්ථානය</t>
  </si>
  <si>
    <t>36*30</t>
  </si>
  <si>
    <t>කා1 ශා1</t>
  </si>
  <si>
    <t>පෑන් ඒෂියා බැංකුව</t>
  </si>
  <si>
    <t>497-ආර්.බි.02 අල,කාගම</t>
  </si>
  <si>
    <r>
      <rPr>
        <b/>
        <sz val="14"/>
        <color theme="1"/>
        <rFont val="FMAbhaya"/>
      </rPr>
      <t>fia</t>
    </r>
    <r>
      <rPr>
        <b/>
        <sz val="14"/>
        <color theme="1"/>
        <rFont val="Iskoola Pota"/>
        <family val="2"/>
      </rPr>
      <t>වා නියුක්තිය අනුව ජනගහනය</t>
    </r>
  </si>
  <si>
    <r>
      <t xml:space="preserve">රජයේ </t>
    </r>
    <r>
      <rPr>
        <b/>
        <sz val="12"/>
        <rFont val="Iskoola Pota"/>
        <family val="2"/>
      </rPr>
      <t>/</t>
    </r>
    <r>
      <rPr>
        <b/>
        <sz val="12"/>
        <rFont val="A Manel B"/>
      </rPr>
      <t xml:space="preserve"> පෞද්ගලික</t>
    </r>
  </si>
  <si>
    <r>
      <t>අ</t>
    </r>
    <r>
      <rPr>
        <b/>
        <sz val="12"/>
        <rFont val="Iskoola Pota"/>
        <family val="2"/>
      </rPr>
      <t>නු අංකය</t>
    </r>
  </si>
  <si>
    <t>මාණ්ඩලික නොවන ක්ෂේත්‍ර හා තාක්ෂණික</t>
  </si>
  <si>
    <t>ආරක්ෂක (යුධ/ගුවන්/නාවික/පොලිස්/සිවිල්)</t>
  </si>
  <si>
    <t>විදුහල්පති/ගුරු</t>
  </si>
  <si>
    <t>රියදුරු/ක.කා.ස</t>
  </si>
  <si>
    <t>කම්කරු/මුරකරු</t>
  </si>
  <si>
    <t xml:space="preserve">ක්ෂේත්‍ර හා තාක්ෂණික නිලධාරීන්  </t>
  </si>
  <si>
    <t>ඇගලුම් ක්ෂේත්‍ර</t>
  </si>
  <si>
    <t>වගා</t>
  </si>
  <si>
    <t>සත්ව පාලනය</t>
  </si>
  <si>
    <t>වෙනත්  කර්මාන්ත</t>
  </si>
  <si>
    <t>විදේශ ගත රැකියා</t>
  </si>
  <si>
    <t>දෛනික කුලී කරුවන්</t>
  </si>
  <si>
    <t>රැකියා නොකරණ</t>
  </si>
  <si>
    <t>පුද්ගල සංඛ්‍යාව</t>
  </si>
  <si>
    <t>රාජ්‍ය දෙපාර්තමේන්තු,සංස්ථා හා මංඩල</t>
  </si>
  <si>
    <t>පෞද්ගලික අංශය</t>
  </si>
  <si>
    <t>ස්වයං රැකියා</t>
  </si>
  <si>
    <t>ග්‍රාම නිලධාරි කොට්ඨාසය ගම් මට්ටමින්</t>
  </si>
  <si>
    <t>සුදු කබර</t>
  </si>
  <si>
    <t>භාවිතා නොකරන්නේනම් හේතුව</t>
  </si>
  <si>
    <t>තැපැල් කාර්යාල සංඛ්‍යාව</t>
  </si>
  <si>
    <t>උප තැපැල් කාර්යාල සංඛ්‍යාව</t>
  </si>
  <si>
    <t>නියෝජිත තැපැල් කාර්යාල සංඛ්‍යාව</t>
  </si>
  <si>
    <t>දහම් පාසල් ගණන</t>
  </si>
  <si>
    <t>අයිතිය</t>
  </si>
  <si>
    <t>ජල සම්පාදනය කල හැකි ඉඩම් ප්‍රමාණය අක්කර</t>
  </si>
  <si>
    <t xml:space="preserve">පළල </t>
  </si>
  <si>
    <t xml:space="preserve">විදුලිය </t>
  </si>
  <si>
    <t>ස්ථාවර  දුරකථන පහසුකම්</t>
  </si>
  <si>
    <t>කළාවැව</t>
  </si>
  <si>
    <t>නිවාස තත්වය (නිවාස සංඛ්‍යාව)</t>
  </si>
  <si>
    <t>අනිවාර්ය ඉතිරිකිරීම් රු.මි</t>
  </si>
  <si>
    <t>සමෘද්ධි බලකා ගණන</t>
  </si>
  <si>
    <t xml:space="preserve">    ජනවසම                    </t>
  </si>
  <si>
    <t>494-අමනක්කට්ටුව</t>
  </si>
  <si>
    <t>495-අක්කර පන්සිය</t>
  </si>
  <si>
    <t>496-2-ඇල කාගම</t>
  </si>
  <si>
    <t xml:space="preserve">497-ආර්.බි.2ඇල කාගම      </t>
  </si>
  <si>
    <t>වගාකරන කුඹුරු (අක්)</t>
  </si>
  <si>
    <t>නැත</t>
  </si>
  <si>
    <t>කලාවැව-පලුගස්වැව ප්‍රධාන මාර්ගය</t>
  </si>
  <si>
    <t>3.8km</t>
  </si>
  <si>
    <t>ඉච්චන් කුලම ප්‍රජාශාලාව පාර</t>
  </si>
  <si>
    <t xml:space="preserve"> -</t>
  </si>
  <si>
    <t xml:space="preserve">   -</t>
  </si>
  <si>
    <t>-</t>
  </si>
  <si>
    <t>100 m</t>
  </si>
  <si>
    <t>පලුගස්වැව ප්‍රජාශාලා පිටුපස පාර</t>
  </si>
  <si>
    <t>200 m</t>
  </si>
  <si>
    <t>පාසල් වටරවුම් පාර</t>
  </si>
  <si>
    <t>600 m</t>
  </si>
  <si>
    <t>500 m</t>
  </si>
  <si>
    <t>පලුගස්වැව ගොවිපල -මුස්ලිම් කොලනි පාර</t>
  </si>
  <si>
    <t>1.5 km</t>
  </si>
  <si>
    <t>මුස්ලිම් කොළනි ප්‍රධාන පාර</t>
  </si>
  <si>
    <t>හේන් යාය ඇල පාර</t>
  </si>
  <si>
    <t>හේන් යාය පිටුපස පාර  යාය     පාර පාර</t>
  </si>
  <si>
    <t>300 m</t>
  </si>
  <si>
    <t>හේන් යාය කෘෂි මාර්ග</t>
  </si>
  <si>
    <t>වරෙන්තුකොටුව කෘෂි මාර්ගය</t>
  </si>
  <si>
    <t xml:space="preserve">ඉච්චන් කුලම වැල් පාර </t>
  </si>
  <si>
    <t>1 km</t>
  </si>
  <si>
    <t>489- පලුගස්වැව ගොවිපල</t>
  </si>
  <si>
    <t>488-වලවිවේගම</t>
  </si>
  <si>
    <t>492-අමුනවැටිය</t>
  </si>
  <si>
    <t>ගමමැද පාර හා පාසල අසල මාර්ගය</t>
  </si>
  <si>
    <t>1.2 km</t>
  </si>
  <si>
    <t>3 m</t>
  </si>
  <si>
    <t>ශාලා</t>
  </si>
  <si>
    <t>කාමර/ශාලා</t>
  </si>
  <si>
    <t>20 km</t>
  </si>
  <si>
    <t>ගල්කිරියාගම</t>
  </si>
  <si>
    <t>80m</t>
  </si>
  <si>
    <t>8m</t>
  </si>
  <si>
    <t>12m</t>
  </si>
  <si>
    <t>10m</t>
  </si>
  <si>
    <t>450m</t>
  </si>
  <si>
    <t>08m</t>
  </si>
  <si>
    <t>රෝහල</t>
  </si>
  <si>
    <t>කැඩුම්-බිදුම්</t>
  </si>
  <si>
    <t>2 km</t>
  </si>
  <si>
    <t>අඩි 8</t>
  </si>
  <si>
    <t>කනක්කන්මඩුව සිට පැන්නුම දක්වා මාර්ගය</t>
  </si>
  <si>
    <t>කප්පල්ගම-කුසලානගම ගම වටා පාර</t>
  </si>
  <si>
    <t>විජිතපූර</t>
  </si>
  <si>
    <t>ගනෙවැල්පොල</t>
  </si>
  <si>
    <t>ඇස් වෙසකම/ සිංහල බෙහෙත්</t>
  </si>
  <si>
    <t xml:space="preserve">අමුණවැටිය -හුංගාවිල ප්‍රධාන මාර්ගය </t>
  </si>
  <si>
    <t>අඩි 14</t>
  </si>
  <si>
    <t>හුංගාවිල-තෙලියාව මාර්ගය</t>
  </si>
  <si>
    <t>අලහප්පෙරුමාගම ප්‍රධාන මාර්ගය</t>
  </si>
  <si>
    <t>අලහප්පෙරුමාගම අතුරු මාර්ගය</t>
  </si>
  <si>
    <t>3 km</t>
  </si>
  <si>
    <t>අලහප්පෙරුමාගම කෘෂි මාර්ගය</t>
  </si>
  <si>
    <t>15*30</t>
  </si>
  <si>
    <t>සන්  රයිස්</t>
  </si>
  <si>
    <t>සහල්</t>
  </si>
  <si>
    <t>150000 kg</t>
  </si>
  <si>
    <t xml:space="preserve"> ශාලා 1</t>
  </si>
  <si>
    <t>කාමර 3 -ශාලා -1</t>
  </si>
  <si>
    <t>493 -විජිතපුර</t>
  </si>
  <si>
    <t>16 km</t>
  </si>
  <si>
    <t>10  km</t>
  </si>
  <si>
    <t>21 km</t>
  </si>
  <si>
    <t>10 km</t>
  </si>
  <si>
    <t>2 m</t>
  </si>
  <si>
    <t>සංවර්ධන වි නැත</t>
  </si>
  <si>
    <t>මහවෙල පාර</t>
  </si>
  <si>
    <t>‍බෝගහවෙල පාර</t>
  </si>
  <si>
    <t>11 km</t>
  </si>
  <si>
    <t>පලමු   පලුගස්වැව</t>
  </si>
  <si>
    <t>495- අක්කර පන්සිය</t>
  </si>
  <si>
    <t>කදුරුවෑගම වැව</t>
  </si>
  <si>
    <t>පලුගස්වැව සිට මහයාය දක්වා මාර්ගය</t>
  </si>
  <si>
    <t>බොරලු දමා ඇත</t>
  </si>
  <si>
    <t>11 පලුගස්වැව සිට බැංකුව අසල මාර්ගය</t>
  </si>
  <si>
    <t>කොටසක් කොන්ක්‍රිට් දමා ඇත</t>
  </si>
  <si>
    <t>සුසාන භූමිය මාර්ගය</t>
  </si>
  <si>
    <t>ප්‍රතිසංස්කරණය කලයුතු මාර්ගය</t>
  </si>
  <si>
    <t>අක්කර පන්සීය විරකොටුව මාර්ගය</t>
  </si>
  <si>
    <t>අක්කරපන්සීය මහයාය පාර දක්වා මාර්ගය</t>
  </si>
  <si>
    <t>කරබෑව සිට කදුරුවෑගම දක්වා මාර්ගය</t>
  </si>
  <si>
    <t>495-අක්කරපන්සිය</t>
  </si>
  <si>
    <t>පලුගස්වැව ප්‍රජා ශාලාව</t>
  </si>
  <si>
    <t>15*15</t>
  </si>
  <si>
    <t>494- අමනක්නට්ටුව</t>
  </si>
  <si>
    <t>සේනපුර මහා විදුහල</t>
  </si>
  <si>
    <t xml:space="preserve">සේනපුර විද්‍යාලය </t>
  </si>
  <si>
    <t>1-ඇල හුරිඅක්කරය පාර</t>
  </si>
  <si>
    <t>1-ඇල ගල්වංගුව</t>
  </si>
  <si>
    <t>150 m</t>
  </si>
  <si>
    <t>2-ඇල හුරිඅක්කරය පාර</t>
  </si>
  <si>
    <t>3-ඇල පාර</t>
  </si>
  <si>
    <t>ශාන්තසිරි ගුනසිංහ මහතාගේ නිවස සිට මලියරත්න මහතාගේ නිවස දක්වා පාර</t>
  </si>
  <si>
    <t>250 m</t>
  </si>
  <si>
    <t>2017-වර්ෂයේ සංවර්ධනය කර ඇත</t>
  </si>
  <si>
    <t>4-ඇල සමුපකාර පාර</t>
  </si>
  <si>
    <t>කාගම කල්ලංචිය පාර</t>
  </si>
  <si>
    <t>2018- I ROAD</t>
  </si>
  <si>
    <t>මැද පාර</t>
  </si>
  <si>
    <t>750 m</t>
  </si>
  <si>
    <t>20*25</t>
  </si>
  <si>
    <t>කාමර</t>
  </si>
  <si>
    <t>අබලන් වි ඇත</t>
  </si>
  <si>
    <t>8 km</t>
  </si>
  <si>
    <t>497-ආර්.බි.ඇල කාගම</t>
  </si>
  <si>
    <t>මහඉලුප්පල්ලම මහ විදුහල</t>
  </si>
  <si>
    <t>මහඉලුප්පල්ලම වැව</t>
  </si>
  <si>
    <t>අක්කර 100 මාර්ගය</t>
  </si>
  <si>
    <t>2.5 m</t>
  </si>
  <si>
    <t>කාපට් කර ඇත</t>
  </si>
  <si>
    <t>L.B 2 මාර්ගය</t>
  </si>
  <si>
    <t>තබුත්තේගම</t>
  </si>
  <si>
    <t>කාගම මහ විදුහල</t>
  </si>
  <si>
    <t>සර්වාංග වෙදකම</t>
  </si>
  <si>
    <t>වල්පාලුව කාගම මාර්ගය</t>
  </si>
  <si>
    <t>5 ඇල මාර්ගය</t>
  </si>
  <si>
    <t>1500m</t>
  </si>
  <si>
    <t>3.5 m</t>
  </si>
  <si>
    <t>2 කොටස සමිති ශාලාව</t>
  </si>
  <si>
    <t>6 ඇල සමිති ශාලාව</t>
  </si>
  <si>
    <t>5ඇල සමිති ශාලාව</t>
  </si>
  <si>
    <t>15 km</t>
  </si>
  <si>
    <t>මරදන්කල්ල වැව</t>
  </si>
  <si>
    <t>පොකුණු වැව</t>
  </si>
  <si>
    <t>මාදුරුවාගම වැව</t>
  </si>
  <si>
    <t>තලාව පාරේ සිට සිරිල් මහතාගේ නිවස දක්වා මාර්ගය</t>
  </si>
  <si>
    <t>සුනිල් මහතාගේ නිවස දක්වා මාර්ගය</t>
  </si>
  <si>
    <t>යෝධ ඇලේ සිට ජය ගග දක්වා මාර්ගය</t>
  </si>
  <si>
    <t>යෝධ ඇලේ සිට යෝධ ඇල දක්වා මාර්ගය</t>
  </si>
  <si>
    <t>ගමට ප්‍රෙවේශ මාර්ගය</t>
  </si>
  <si>
    <t>අප්පුහාමි මාර්ගය</t>
  </si>
  <si>
    <t>ජය ගග සිට කෝවිල දක්වා මාර්ගය</t>
  </si>
  <si>
    <t>කෝවිල සිට තරුණ ගොවිපල දක්වා</t>
  </si>
  <si>
    <t>ප්‍රජා ශාලාව අසල සිට නිලුකා මියගේ නිවස දක්වා මාර්ගය</t>
  </si>
  <si>
    <t xml:space="preserve">පන්සලට යන මාර්ගය </t>
  </si>
  <si>
    <t>පුලියන්කුලම වැව දක්වා මාර්ගය</t>
  </si>
  <si>
    <t>ප්‍රධාන පාරේ සිට යෝධ ඇල දක්වා මාර්ගය</t>
  </si>
  <si>
    <t xml:space="preserve">ප්‍රජා ශාලාව අසල සිට රක්ෂිතය දක්වා මාර්ගය </t>
  </si>
  <si>
    <t>10 m</t>
  </si>
  <si>
    <t>870m</t>
  </si>
  <si>
    <t>50 m</t>
  </si>
  <si>
    <t>800 m</t>
  </si>
  <si>
    <t>20 m</t>
  </si>
  <si>
    <t>20 m කලුගල් අල්ලා ඇත</t>
  </si>
  <si>
    <t>1.4 km</t>
  </si>
  <si>
    <t>30 m</t>
  </si>
  <si>
    <t>2.5 km</t>
  </si>
  <si>
    <t>තාර දමා ඇත</t>
  </si>
  <si>
    <t>ගල ගෙදර යෝගට්</t>
  </si>
  <si>
    <t>පශු සම්පත්</t>
  </si>
  <si>
    <t>උදේනිපුර බහුකාර්ය ගොඩනැගිල්ල</t>
  </si>
  <si>
    <t>81*31</t>
  </si>
  <si>
    <t>කාමර 2</t>
  </si>
  <si>
    <t>පුලියන්කුලම බහුකාර්ය ගොඩනැගිල්ල</t>
  </si>
  <si>
    <t>81*32</t>
  </si>
  <si>
    <t>නිවාස සංකිර්නය ප්‍රජා ශාලාව</t>
  </si>
  <si>
    <t>කාමර 1</t>
  </si>
  <si>
    <t>මාදුරුවාගම ප්‍රජා ශාලාව</t>
  </si>
  <si>
    <t>සෑදිමට ඇත</t>
  </si>
  <si>
    <t>498- සංගට්ටෑව</t>
  </si>
  <si>
    <t>L B 2 ප්‍රජා ශාලාව</t>
  </si>
  <si>
    <t>40*21</t>
  </si>
  <si>
    <t>ශාලා /කාමර 1</t>
  </si>
  <si>
    <t xml:space="preserve">ශාලා /කාමර </t>
  </si>
  <si>
    <t>499- මහඉලුප්පල්ලම</t>
  </si>
  <si>
    <t xml:space="preserve">කලාඔය ගම්මානයට යන මාර්ගය </t>
  </si>
  <si>
    <t>අක්කර 70 හන්දිය ඉදිරිපිට මාර්ගය</t>
  </si>
  <si>
    <t>L B 08 ඇල මාර්ගය</t>
  </si>
  <si>
    <t>L.B.07    A මාර්ගය</t>
  </si>
  <si>
    <t>L.B.07  ඇල   මාර්ගය</t>
  </si>
  <si>
    <t>ලක්මිණි වෙලදසැල ඉදිරිපිට මාර්ගය</t>
  </si>
  <si>
    <t>දිනේෂ් වෙලදසැල ඉදිරිපිට මාර්ගය</t>
  </si>
  <si>
    <t>දිනේෂ් වෙලදසැල ඉදිරිපිට L B 07 දක්වා මාර්ගය</t>
  </si>
  <si>
    <t>අක්කර 70 මාර්ගය</t>
  </si>
  <si>
    <t>H M කුමාරසිංහ මහතාගේ නිවස අසල සිට කාගම කටියාව මාර්ගය දක්වා</t>
  </si>
  <si>
    <t>පහේ කඩේ මාර්ගය</t>
  </si>
  <si>
    <t>කොන්ක්‍රිට් පාර අසල සිට 61 ගෙවල් පාර</t>
  </si>
  <si>
    <t>700 m</t>
  </si>
  <si>
    <t>700 km</t>
  </si>
  <si>
    <t>50*12</t>
  </si>
  <si>
    <t>පෙර පාසල් ගොඩනැගිල්ල</t>
  </si>
  <si>
    <t>දුම්බුලුවාව වැව</t>
  </si>
  <si>
    <t>ඉපලෝගම මහ වැව</t>
  </si>
  <si>
    <t>ගාමිණිහල්මිල්ලෑව මහ වැව</t>
  </si>
  <si>
    <t>ආත්තිකුලම වැව</t>
  </si>
  <si>
    <t>කරඹවැව</t>
  </si>
  <si>
    <t>12 අඩි</t>
  </si>
  <si>
    <t>2018-කුට්ටි ගල්</t>
  </si>
  <si>
    <t>2010-සංවර්ධනය කර ඇත</t>
  </si>
  <si>
    <t>501- ඉපලෝගම</t>
  </si>
  <si>
    <t>ගාමිනි හල්මිල්ලෑව ප්‍රජා ශාලාව</t>
  </si>
  <si>
    <t>කා/ශා  3</t>
  </si>
  <si>
    <t>ඉපාලා්ගම ප්‍රජා ශාලාව</t>
  </si>
  <si>
    <t>4 km</t>
  </si>
  <si>
    <t>රාජාංගනය</t>
  </si>
  <si>
    <t>පේෂකර්මාන්ත ආයතනය</t>
  </si>
  <si>
    <t>0.5 m</t>
  </si>
  <si>
    <t>502- මානෑව</t>
  </si>
  <si>
    <t>40*15</t>
  </si>
  <si>
    <t>28*15</t>
  </si>
  <si>
    <t>නොදනි</t>
  </si>
  <si>
    <t>63*22</t>
  </si>
  <si>
    <t>දහම් පාසල් ගොඩනැගිල්ල</t>
  </si>
  <si>
    <t>86*16</t>
  </si>
  <si>
    <t>45*15</t>
  </si>
  <si>
    <t>බහුකාර්ය ගොඩනැගිල්ල</t>
  </si>
  <si>
    <t>ශාන්ති කර්ම මගින් ප්‍රතිකාර කිරිම</t>
  </si>
  <si>
    <t>කැකිරාව ප්‍රධාන මාර්ගය</t>
  </si>
  <si>
    <t>පහලවෙම්බුව ප්‍රධාන මාර්ගය</t>
  </si>
  <si>
    <t>5 km</t>
  </si>
  <si>
    <t>503- ගන්තිරියාගම</t>
  </si>
  <si>
    <t>සහල් කර්මාන්තය</t>
  </si>
  <si>
    <t>සහල් පැකට් කර විකිනීම</t>
  </si>
  <si>
    <t>1000-5000 kg</t>
  </si>
  <si>
    <t>ගන්තිරියාගම ප්‍රජාශාලාව</t>
  </si>
  <si>
    <t>කාමර 1/ශාලා 1</t>
  </si>
  <si>
    <t>පහලවෙම්බුව ප්‍රජා ශාලාව</t>
  </si>
  <si>
    <t>ශාලා 2</t>
  </si>
  <si>
    <t>අඩක් නිමකර ඇත</t>
  </si>
  <si>
    <t>504- සේනපුරගම</t>
  </si>
  <si>
    <t>සේනපුර කටියාව තාර පාරේ සිට අක්කර 70 දක්වා මාර්ගය</t>
  </si>
  <si>
    <t>සේනපුර කටියාව තාර පාරේ සිට  ෂෙල්ටන් මහතාගේ නිවස දක්වා මාර්ගය</t>
  </si>
  <si>
    <t>සේනපුර කටියාව තාර පාරේ සිට 23 වන නිවස අසල තුන්මන් හන්දිය දක්වා මාර්ගය</t>
  </si>
  <si>
    <t>යාය 2 අක්කර 70 මාර්ගය</t>
  </si>
  <si>
    <t>1.5 m</t>
  </si>
  <si>
    <t>යාය 2 ප්‍රජා ශාලාව</t>
  </si>
  <si>
    <t>15*18</t>
  </si>
  <si>
    <t xml:space="preserve">කාමර 3  </t>
  </si>
  <si>
    <t>යාය 2 පොහොර ගබඩාව</t>
  </si>
  <si>
    <t>යාය 2 මුස්ලීම් පල්ලිය</t>
  </si>
  <si>
    <t>60*50</t>
  </si>
  <si>
    <t>සේනපුරගම ප්‍රජා ශාලාව</t>
  </si>
  <si>
    <t>සුසානභුමියේ ප්‍රජා ශාලාව</t>
  </si>
  <si>
    <t>10*12</t>
  </si>
  <si>
    <t>45*20</t>
  </si>
  <si>
    <t>කලාවැව මුස්ලිම් විදුහල</t>
  </si>
  <si>
    <t>කලාවැව පුස්තකාලය</t>
  </si>
  <si>
    <t>505- නාරංගල්ලේගම</t>
  </si>
  <si>
    <t>මිල්කෝ කිරි එකතු කිරිමේ සමාගම</t>
  </si>
  <si>
    <t>කිරි එකතු කිරිම</t>
  </si>
  <si>
    <t>4000 L (ලිටර්)</t>
  </si>
  <si>
    <t>පේර සැකසුම් මධ්‍යස්ථානය</t>
  </si>
  <si>
    <t>පේර එකතු කිරිම</t>
  </si>
  <si>
    <t>1000 kg</t>
  </si>
  <si>
    <t>50*14</t>
  </si>
  <si>
    <t>ශාලා 1 කාමර1</t>
  </si>
  <si>
    <t>505 -නාරංගල්ලේගම</t>
  </si>
  <si>
    <t>12 km</t>
  </si>
  <si>
    <t>කළාකරබෑව පේෂ කර්මාන්තය</t>
  </si>
  <si>
    <t>කලාකරබෑව ගම මැද මාර්ගය</t>
  </si>
  <si>
    <t>කාගම ඔය පාර</t>
  </si>
  <si>
    <t>අස්වැද්දුම පාර</t>
  </si>
  <si>
    <t>9 km</t>
  </si>
  <si>
    <t>මිමල්ගම මාර්ගය</t>
  </si>
  <si>
    <t>506- අස්වැද්දුම</t>
  </si>
  <si>
    <t>507- ගල්වංගුව</t>
  </si>
  <si>
    <t>60*20    60*20</t>
  </si>
  <si>
    <t>ජල ව්‍යාපෘති කාර්යාලය</t>
  </si>
  <si>
    <t>20*30</t>
  </si>
  <si>
    <t>අදාල ව්‍යාපෘතිය අවසන් විම</t>
  </si>
  <si>
    <t>පාසල් මාවත  D 3 ඇල දක්වා</t>
  </si>
  <si>
    <t>පෙර පාසල ඉදිරිපිට මාර්ගය</t>
  </si>
  <si>
    <t>කදවුර පිටුපස පාර</t>
  </si>
  <si>
    <t>කදවුර ඉදිරිපිට පාර</t>
  </si>
  <si>
    <t>ගමමැද පාර (D 13 ඇල)</t>
  </si>
  <si>
    <t>ගමමැද පාර (2 )</t>
  </si>
  <si>
    <t>1250 m</t>
  </si>
  <si>
    <t>350 m</t>
  </si>
  <si>
    <t>1100 m</t>
  </si>
  <si>
    <t>850 m</t>
  </si>
  <si>
    <t>2019-නිම කිරිමට නියමිතයි</t>
  </si>
  <si>
    <t>14 km</t>
  </si>
  <si>
    <t>අලුත් දෙන්නෑව 1කොටස</t>
  </si>
  <si>
    <t>කාගම කල්ලංචියාගම පාර</t>
  </si>
  <si>
    <t>සොහොන්පිටිය මාර්ගය</t>
  </si>
  <si>
    <t>විද්‍යාල මාර්ගය</t>
  </si>
  <si>
    <t>මස්කඩය අසල මාර්ගය</t>
  </si>
  <si>
    <t>පල්ලිය ඉදිරිපස සිට ඇල දක්වා මාර්ගය</t>
  </si>
  <si>
    <t>ළදරුපාසල අසල සිට ඇල දක්වා මාර්ගය</t>
  </si>
  <si>
    <t>D 13 ඇල අසල සිට පේමචන්ද්‍ර මහතාගේ නිවස තෙක් මාර්ගය</t>
  </si>
  <si>
    <t>පන්සල අසල සිට තෙන්නකෝන් මහතාගේ නිවස තෙක් මාර්ගය</t>
  </si>
  <si>
    <t>අජිත් මහතාගේ නිවස අසල සිට පන්සල තෙක් මාර්ගය</t>
  </si>
  <si>
    <t>0.6 m</t>
  </si>
  <si>
    <t>400 m</t>
  </si>
  <si>
    <t>අඩි  8</t>
  </si>
  <si>
    <t>520 m</t>
  </si>
  <si>
    <t>80 m</t>
  </si>
  <si>
    <t>2017 -තාර දමා ඇත</t>
  </si>
  <si>
    <t>2018 - කුට්ටිගල් අතුරා ඇත</t>
  </si>
  <si>
    <t>අස්වැද්දුම ප්‍රජාශාලාව</t>
  </si>
  <si>
    <t>කළාකරබෑව ප්‍රජාශාලාව</t>
  </si>
  <si>
    <t>30*10</t>
  </si>
  <si>
    <t>සමෘද්ධි රැස්විමි ශාලාව</t>
  </si>
  <si>
    <t>10*15</t>
  </si>
  <si>
    <t>පුස්තකාල  ශාලාව</t>
  </si>
  <si>
    <t>10*25</t>
  </si>
  <si>
    <t>ශාලා /කාමර</t>
  </si>
  <si>
    <t>509- ගෝනපතිරාව</t>
  </si>
  <si>
    <t>දෘෂයාබාදිත පාසල</t>
  </si>
  <si>
    <t>කුඩා මිගස්සෑගම වැව</t>
  </si>
  <si>
    <t>මහ මිගස්සෑගම වැව</t>
  </si>
  <si>
    <t>ගම් මායිම් පාර</t>
  </si>
  <si>
    <t>විදුහල පාර</t>
  </si>
  <si>
    <t>ගම පාර</t>
  </si>
  <si>
    <t>අනාත පාර</t>
  </si>
  <si>
    <t>වැව පිවිසුම් මාර්ගය</t>
  </si>
  <si>
    <t>ගම්මැද පාර</t>
  </si>
  <si>
    <t>ගම්මැද වැව පාර</t>
  </si>
  <si>
    <t>බොරළුකන්ද පාර</t>
  </si>
  <si>
    <t>25 m</t>
  </si>
  <si>
    <t>975 m</t>
  </si>
  <si>
    <t>මහමීගස්සෑගම</t>
  </si>
  <si>
    <t>යෝගට්/කිරි</t>
  </si>
  <si>
    <t>නිපුනතා සංවර්ධන අමාත්‍යාංශය</t>
  </si>
  <si>
    <t>35*100</t>
  </si>
  <si>
    <t>නොකරයි</t>
  </si>
  <si>
    <t>12*70</t>
  </si>
  <si>
    <t>ප්‍රාදේශිය සභාව (ආයුර්වේදය)</t>
  </si>
  <si>
    <t>පුස්තකාලය දෙමහල්</t>
  </si>
  <si>
    <t>(40*40)*2</t>
  </si>
  <si>
    <t>දෙමහල්</t>
  </si>
  <si>
    <t>දෘෂ්‍යාබාදිත පාසල</t>
  </si>
  <si>
    <t>(100*30)*2</t>
  </si>
  <si>
    <t>ශාලා / කාමර</t>
  </si>
  <si>
    <t>වසා දැමු ආයතනය</t>
  </si>
  <si>
    <t>510 - කඩියංගල්ල</t>
  </si>
  <si>
    <t>510- කඩියංගල්ල</t>
  </si>
  <si>
    <t>ගන්තිරියාගම  මහා විද්‍යාලය</t>
  </si>
  <si>
    <t>අර්ශස් රෝගය</t>
  </si>
  <si>
    <t>ගෝනපතිරාව මහ වැව</t>
  </si>
  <si>
    <t>නික වැව</t>
  </si>
  <si>
    <t>ගෝනපතිරාව බහුකාර්ය ගොඩනැගිල්ල</t>
  </si>
  <si>
    <t>ශාලා / කාමර 1</t>
  </si>
  <si>
    <t>කඩියංගල්ල බහුකාර්ය ගොඩනැගිල්ල</t>
  </si>
  <si>
    <t>ශාලා / කාමර 2</t>
  </si>
  <si>
    <t>ගොවිපල බහුකාර්ය ගොඩනැගිල්ල</t>
  </si>
  <si>
    <t>25*10</t>
  </si>
  <si>
    <t>ගොඩයාය බහුකාර්ය ගොඩනැගිල්ල</t>
  </si>
  <si>
    <t>35*12</t>
  </si>
  <si>
    <t xml:space="preserve">කඩියංගල්ල නිල පියස </t>
  </si>
  <si>
    <t>35*20</t>
  </si>
  <si>
    <t>කටියාව/කාගම</t>
  </si>
  <si>
    <t>511- වේදිනිගම</t>
  </si>
  <si>
    <t>2017- සංවර්ධනය කර ඇත</t>
  </si>
  <si>
    <t>1920 m</t>
  </si>
  <si>
    <t>රංමස්සාගල මාර්ගය</t>
  </si>
  <si>
    <t>ඉසුරු ලංකා සිටිස්</t>
  </si>
  <si>
    <t>බිජ නිශ්පාදනය</t>
  </si>
  <si>
    <t>1200 kg</t>
  </si>
  <si>
    <t>නිව් ලංකා සිටිස්</t>
  </si>
  <si>
    <t>කාමර /ශාලා 5</t>
  </si>
  <si>
    <t>45*35</t>
  </si>
  <si>
    <t>ශාලා  1</t>
  </si>
  <si>
    <t>අලුවිහාරේගම ප්‍රධාන පාර</t>
  </si>
  <si>
    <t>අලුවිහාරේගම පලමු පාර</t>
  </si>
  <si>
    <t>අලුවිහාරේගම දෙවන පාර</t>
  </si>
  <si>
    <t>අලුවිහාරේගම තුන්වන පාර</t>
  </si>
  <si>
    <t xml:space="preserve">ගලගෙදරගම ප්‍රධාන පාර </t>
  </si>
  <si>
    <t>ගලගෙදරගම  අතුරු පාර</t>
  </si>
  <si>
    <t>900 m</t>
  </si>
  <si>
    <t>512- අලුවිහාරේගම</t>
  </si>
  <si>
    <t>14*4</t>
  </si>
  <si>
    <t xml:space="preserve">ශාලා 1/කාමර 2 </t>
  </si>
  <si>
    <t>මරනාධාර සමිති ගොඩනැගිල්ල</t>
  </si>
  <si>
    <t>9*4</t>
  </si>
  <si>
    <t>ශාලා 1/ කාමර 1</t>
  </si>
  <si>
    <t>කැකිරාව අනුරාධපුර ප්‍රධාන මාර්ගයේ සිට  ගෝනපතිරාව කඩියංගල්ල අතුරු මාර්ගය දක්වා</t>
  </si>
  <si>
    <t xml:space="preserve">ගෝනපතිරාව කඩියංගල්ල අතුරු මාර්ගය </t>
  </si>
  <si>
    <t>පුර්වාරාම විහාරස්ථානය අසල සිට D M කරුනාවති නිවස දක්වා</t>
  </si>
  <si>
    <t>පුර්වාරාම විහාරස්ථානය අසල සිට ජය ගග  දක්වා</t>
  </si>
  <si>
    <t>ජයගංගාරාම විහාරස්ථානය අසල සිට දොරණේගම පාලම දක්වා</t>
  </si>
  <si>
    <t>තලාව කැකිරාව මාර්ගයේ සිට චමින්ද ජයවර්ධන නිවස දක්වා</t>
  </si>
  <si>
    <t>චමින්ද ජයවර්ධන නිවස අසල සිට ජයගග දක්වා</t>
  </si>
  <si>
    <t>180 m</t>
  </si>
  <si>
    <t>1300 m</t>
  </si>
  <si>
    <t>අඩි 20</t>
  </si>
  <si>
    <t>513- අලුත්දබේවටන</t>
  </si>
  <si>
    <t>වල්පාලුවැව පාර</t>
  </si>
  <si>
    <t>11 කොටස ප්‍රජා ශාලාව</t>
  </si>
  <si>
    <t>ශාලා 1/කාමර 1</t>
  </si>
  <si>
    <t>11කොටස ප්‍රජා ශාලාව</t>
  </si>
  <si>
    <t>ශාලා 1/කාමර 2</t>
  </si>
  <si>
    <t>5.5 km</t>
  </si>
  <si>
    <t>කම්මලපල්ලිය</t>
  </si>
  <si>
    <t>මඩුකන්දවැව</t>
  </si>
  <si>
    <t>ගල්ලැහැකටුව</t>
  </si>
  <si>
    <t>පල්ලෙකාගම -ගුලුපෙත්ත මාර්ගය</t>
  </si>
  <si>
    <t>ශාන්තගම ඇතුල් මාර්ග</t>
  </si>
  <si>
    <t>3.4 km</t>
  </si>
  <si>
    <t>514- කුංචිකුලම</t>
  </si>
  <si>
    <t>රජයේ පොදු ගොඩනැගිල්ල</t>
  </si>
  <si>
    <t>100*40</t>
  </si>
  <si>
    <t>516- පුලියන්කුලම</t>
  </si>
  <si>
    <t>බෝගහඅක්කරය</t>
  </si>
  <si>
    <t>516- පුලියංකුලම</t>
  </si>
  <si>
    <t>නබඩවැව</t>
  </si>
  <si>
    <t xml:space="preserve">පාලු පලුගස්වැව </t>
  </si>
  <si>
    <t>කුඩාපුගොල්ලාගම</t>
  </si>
  <si>
    <t>පුලියන්කුලම ගමමැද පාර</t>
  </si>
  <si>
    <t>අලුත් අක්කරය පාර</t>
  </si>
  <si>
    <t>අලුත් පුලියංකුලම පාර</t>
  </si>
  <si>
    <t>බෝගහඅක්කරය පාර</t>
  </si>
  <si>
    <t>6 km</t>
  </si>
  <si>
    <t xml:space="preserve">කාමර4 </t>
  </si>
  <si>
    <t>කාමර1 /ශාලා 1</t>
  </si>
  <si>
    <t>ප්‍රජා ශාලාව(පුලියංකුලම)</t>
  </si>
  <si>
    <t>ප්‍රජා ශාලාව(අලුත්පුලියංකුලම)</t>
  </si>
  <si>
    <t>ප්‍රජා ශාලාව (බෝගහඅක්කරය)</t>
  </si>
  <si>
    <t>භාවිතාකරයි</t>
  </si>
  <si>
    <t>පෙරපාසල් ගොඩනැගිල්ල</t>
  </si>
  <si>
    <t>12*30</t>
  </si>
  <si>
    <t>ප්‍රජා ශාලාව (පූගොල්ලාගම)</t>
  </si>
  <si>
    <t>ප්‍රජා ශාලාව (අලුත්අක්කරය)</t>
  </si>
  <si>
    <t>30*15</t>
  </si>
  <si>
    <t>හිරිපිටියාගම වැව</t>
  </si>
  <si>
    <t>පැද්දිගේ වැව</t>
  </si>
  <si>
    <t>බැදිවැව</t>
  </si>
  <si>
    <t>මයිලගස්වැව</t>
  </si>
  <si>
    <t>නාමලාකන්ද වැව</t>
  </si>
  <si>
    <t>පාලුකුබුක්වැව</t>
  </si>
  <si>
    <t xml:space="preserve">තලාව කැකිරාව මාර්ගය </t>
  </si>
  <si>
    <t>හිරිපිටියාගම ගමමැද මාර්ගය</t>
  </si>
  <si>
    <t>හිරිපිටියාගම පල්ලේකාගම පාර</t>
  </si>
  <si>
    <t>හේන්යාය පාර</t>
  </si>
  <si>
    <t>අක්කර 17 පාර</t>
  </si>
  <si>
    <t>තිලකපුර මයිලගස්වැව පාර</t>
  </si>
  <si>
    <t>තිලකපුරගම මැද පාර</t>
  </si>
  <si>
    <t>තිලකපුර සිට මයිලගස්වැව පාර</t>
  </si>
  <si>
    <t>පිංපාර විජිතපුර මාර්ගය</t>
  </si>
  <si>
    <t>පිංපාර සිට ජනාධිපති කාර්ය සාධක ඉඩම් පාර</t>
  </si>
  <si>
    <t>අඩි 15</t>
  </si>
  <si>
    <t>අඩි 16</t>
  </si>
  <si>
    <t>අඩි 17</t>
  </si>
  <si>
    <t>තාර දමා හොදතත්වයේ පවති</t>
  </si>
  <si>
    <t>මාර්ගය ප්‍රතිසංස්කරනය කල යුතුය</t>
  </si>
  <si>
    <t>බොරලු දමා ප්‍රතිසංස්කරනය කර ඇත</t>
  </si>
  <si>
    <t xml:space="preserve"> ප්‍රතිසංස්කරනය කල යුතුය</t>
  </si>
  <si>
    <t xml:space="preserve"> ප්‍රතිසංස්කරනය කර ඇත</t>
  </si>
  <si>
    <t>ප්‍සේවා පියස (හිරිපිටියාගම)</t>
  </si>
  <si>
    <t>20*15</t>
  </si>
  <si>
    <t>සමුපකාරගොඩනැගිල්ල</t>
  </si>
  <si>
    <t>කාමර 8</t>
  </si>
  <si>
    <t xml:space="preserve"> ප්‍රජා ශාලාව (තිලකපුර)</t>
  </si>
  <si>
    <t>20*18</t>
  </si>
  <si>
    <t>පෙර පාසල (තිලකපුර)</t>
  </si>
  <si>
    <t>30*20</t>
  </si>
  <si>
    <t>කාමර1 ශාලා 2</t>
  </si>
  <si>
    <t>හිරිපිටියාගම විදුහල</t>
  </si>
  <si>
    <t xml:space="preserve"> ශාලා 3</t>
  </si>
  <si>
    <t>ආයුර්වේද මධ්‍යස්ථානය</t>
  </si>
  <si>
    <t xml:space="preserve">කාමර3 </t>
  </si>
  <si>
    <t>මඩුකන්ද  පාර</t>
  </si>
  <si>
    <t>පාලුකටුවැල්ලාගම මාර්ගය</t>
  </si>
  <si>
    <t>දම්පැලැස්සාගම මහවැව දක්වා මාර්ගය</t>
  </si>
  <si>
    <t>මාටන්ගමුව පාර</t>
  </si>
  <si>
    <t>ඉදුනුගල ගම මැද පාර</t>
  </si>
  <si>
    <t>අක්කර 6 පාර</t>
  </si>
  <si>
    <t>හේන්කුට්ටියාගම කෘෂි පාර</t>
  </si>
  <si>
    <t>මිදිවත්ත ආරණ්‍ය දක්වා මාර්ගය</t>
  </si>
  <si>
    <t>750 km</t>
  </si>
  <si>
    <t>4 m</t>
  </si>
  <si>
    <t>සායන මධ්‍යස්ථානය</t>
  </si>
  <si>
    <t>ප්‍රජා ශාලාව (දම්පැලැස්සාගම)</t>
  </si>
  <si>
    <t>ප්‍රජා ශාලාව (ඉදුනුගල)</t>
  </si>
  <si>
    <t>බහුකාර්ය ගොඩනැගිල්ල (ඉදුනුගල)</t>
  </si>
  <si>
    <t>20*10</t>
  </si>
  <si>
    <t>2014/ 2016</t>
  </si>
  <si>
    <t>රත්තාගල වැව</t>
  </si>
  <si>
    <t>රත්තාගල කෘෂි පාර</t>
  </si>
  <si>
    <t>රත්තාගල අලුත්  කෘෂි පාර</t>
  </si>
  <si>
    <t>මහවෙල  කෘෂි පාර</t>
  </si>
  <si>
    <t>බුදුගේකන්ද විහාරස්ථාන පාර</t>
  </si>
  <si>
    <t>අඩි 20 පාර (1)</t>
  </si>
  <si>
    <t>අඩි 20 පාර (11)</t>
  </si>
  <si>
    <t>මිරිස්වත්ත ගම මැද පාර</t>
  </si>
  <si>
    <t>2  m</t>
  </si>
  <si>
    <t>518- හිනුක්වෑගම</t>
  </si>
  <si>
    <t>519- ඉහලකාගම</t>
  </si>
  <si>
    <t>ප්‍රජා ශාලාව (ඉහලකාගම)</t>
  </si>
  <si>
    <t>ප්‍රජා ශාලාව (මිරිස්වත්ත)</t>
  </si>
  <si>
    <t>කලාප අධ්‍යාපන කාර්යාලය</t>
  </si>
  <si>
    <t>කාමර 2/ශාලා 1</t>
  </si>
  <si>
    <t>කාමර 3/ශාලා 2</t>
  </si>
  <si>
    <t>සෙට්ටිකුලම-හපිදියාගම පාර</t>
  </si>
  <si>
    <t>හිනුක්වැගම-මිදිවත්ත පාර</t>
  </si>
  <si>
    <t>ප්‍රජා ශාලාව (හීනුක්වෑගම)</t>
  </si>
  <si>
    <t>ප්‍රජා ශාලාව (සෙට්ටිකුලම)</t>
  </si>
  <si>
    <t>ප්‍රජා ශාලාව (හපිදියාගම)</t>
  </si>
  <si>
    <t>ප්‍රජා ශාලාව (හපිදියාගම වාන)</t>
  </si>
  <si>
    <t>පුරා විද්‍යා දෙපාර්තමේන්තුව</t>
  </si>
  <si>
    <t>25*15</t>
  </si>
  <si>
    <t>20*50</t>
  </si>
  <si>
    <r>
      <t xml:space="preserve"> </t>
    </r>
    <r>
      <rPr>
        <b/>
        <sz val="14"/>
        <rFont val="Calibri"/>
        <family val="2"/>
        <scheme val="minor"/>
      </rPr>
      <t>ස්ත්‍රී පුරුෂ භාවය අනුව ජනගහනය හා පුමිතිරි අනුපාතය - 2019</t>
    </r>
    <r>
      <rPr>
        <b/>
        <sz val="16"/>
        <rFont val="Calibri"/>
        <family val="2"/>
        <scheme val="minor"/>
      </rPr>
      <t xml:space="preserve">
</t>
    </r>
  </si>
  <si>
    <t>ප්‍රාදේශී ලේකම් කොට්ඨාසය තුල පිහිටා ඇති විවිධ බල ප්‍රදේශ</t>
  </si>
  <si>
    <t>18Km</t>
  </si>
  <si>
    <t>18km</t>
  </si>
  <si>
    <t>සංස්කෘතික මධ්‍යස්ථාන තොරතුරු</t>
  </si>
  <si>
    <t xml:space="preserve"> ක්‍රීඩා පහසුකම්</t>
  </si>
  <si>
    <t xml:space="preserve">මූල්‍ය ආයතන ව්‍යාප්තිය </t>
  </si>
  <si>
    <t>489-ප.ගොවිපල</t>
  </si>
  <si>
    <t>ප්‍රමාණය (දිගxපළල )</t>
  </si>
  <si>
    <t>ප්‍රජා ශාලාව (පිංපාර)</t>
  </si>
  <si>
    <t>කුඩා 
(දිනකට කි. 1000ට අඩු)</t>
  </si>
  <si>
    <t>සුළු පරිමාණ 
(දිනකට කි. 1000 -5000 ට අඩු)</t>
  </si>
  <si>
    <t>මධ්‍ය පරිමාණ (දිනකට කි.  5000 - 25000ට අඩු)</t>
  </si>
  <si>
    <t>මහා පරිමාණ
 (දිනකට කි. 25000ට වැඩි)</t>
  </si>
  <si>
    <t>489-ප.ගොවිපළ</t>
  </si>
  <si>
    <t xml:space="preserve">490-කලාවැව      </t>
  </si>
  <si>
    <t>489-ප. ගොවිපළ</t>
  </si>
  <si>
    <t>වගාකල බිම් ප්‍රමාණය හා  අස්වැන්න  2018/19</t>
  </si>
  <si>
    <t>492 -අමුනවැටිය</t>
  </si>
  <si>
    <t>489ප.ගොවිපළ</t>
  </si>
  <si>
    <t>497-R.B2 ඇල කාගම</t>
  </si>
  <si>
    <t>489-ප. ගොවිපල</t>
  </si>
  <si>
    <t>ප්‍රාදේශීය ලේකම් කොට්ඨාශයේ මුළු භූමි ප්‍රමාණය - ව.කි.මි. 149.13</t>
  </si>
  <si>
    <t xml:space="preserve">ග්‍රාම නිලධාරි කොට්ඨාස  මූලික ජනගහන තොරතුරු
</t>
  </si>
  <si>
    <t xml:space="preserve">02. ජනගහන තොරතුරු
</t>
  </si>
  <si>
    <r>
      <t xml:space="preserve">06. </t>
    </r>
    <r>
      <rPr>
        <b/>
        <sz val="36"/>
        <color theme="1"/>
        <rFont val="Iskoola Pota"/>
        <family val="2"/>
      </rPr>
      <t>මැතිවරණ</t>
    </r>
  </si>
  <si>
    <t xml:space="preserve">7. යටිතල පහසුකම් </t>
  </si>
  <si>
    <t>පිළිබද තොරතුරු</t>
  </si>
  <si>
    <t xml:space="preserve">කොට්ඨාසයේ ආබාධිත හා දිගුකාලීන රෝග වලට ලක්වු පුද්ගලයින් පිළිබඳ විස්තර </t>
  </si>
  <si>
    <t>ලියාපදිංචි කර ඇති වෙළඳ ආයතන ගණන</t>
  </si>
  <si>
    <t>නිෂ්පාදන කර්මාන්ත ආයතන සංඛ්‍යාව</t>
  </si>
  <si>
    <t>ලිසිං පහසුකම් සපයන ලියාපදිංචි මුල්‍ය ආයතන 2018</t>
  </si>
  <si>
    <t>අස්වද්දන ලද කුඹුරුඅක්කර)</t>
  </si>
  <si>
    <t>වෛද්‍යවරයාගේ නම</t>
  </si>
  <si>
    <t>එම්.කප්ෆාර්</t>
  </si>
  <si>
    <t>පසුගිය වසර තුල ප්‍රතිකාරගත් රෝගින්</t>
  </si>
  <si>
    <t>පසුගිය මාසය තුල ප්‍රතිකාර ගත් රෝගීන්</t>
  </si>
  <si>
    <t>වැලි අක්කරය පල්ලිය අතුරු පාර</t>
  </si>
  <si>
    <t>කප්පල්ගම අතුරු මාර්ගය</t>
  </si>
  <si>
    <t>අඩි6</t>
  </si>
  <si>
    <t xml:space="preserve"> වගාකල බිම් ප්‍රමාණය හා  අස්වැන්න 2019/2020</t>
  </si>
  <si>
    <t>වී  නිෂ්පාදනය 2019/2020 මහ සහ  2019 යල කන්නය</t>
  </si>
  <si>
    <t xml:space="preserve"> රැකියා සදහා විදේශ ගතවූවන් පිළිබද විස්තර </t>
  </si>
  <si>
    <t>පෙර පාසලේ නම</t>
  </si>
  <si>
    <t>අල් මදීනා පෙර පාසල</t>
  </si>
  <si>
    <t>ü</t>
  </si>
  <si>
    <t>මූලික අවශ්‍යතා</t>
  </si>
  <si>
    <t>ප්‍රමාණවත් ගොඩනැගිලි පහසුකම්</t>
  </si>
  <si>
    <t>ඇත</t>
  </si>
  <si>
    <t>විදුලිය</t>
  </si>
  <si>
    <t>ජලය</t>
  </si>
  <si>
    <t>සනීපාරක්ෂක</t>
  </si>
  <si>
    <t>සෙල්ලම් මිදුල</t>
  </si>
  <si>
    <t>නූර්ධීන්  අයිස්ධීන්</t>
  </si>
  <si>
    <t>ලියාපදිංචි අංකය</t>
  </si>
  <si>
    <t>පාසල අසල මාර්ගය</t>
  </si>
  <si>
    <t>වෙනත්(ජංගම රථ)</t>
  </si>
  <si>
    <t>වැව් බැම්මේ දිග</t>
  </si>
  <si>
    <t>වසර 05ක් තුල කල සංවර්ධනය</t>
  </si>
  <si>
    <t>සංවර්ධනය කළයුතු නම් විස්තර</t>
  </si>
  <si>
    <t>බැම්ම</t>
  </si>
  <si>
    <t>වාන</t>
  </si>
  <si>
    <t>හොරොව්ව</t>
  </si>
  <si>
    <t>ඇල වේලි</t>
  </si>
  <si>
    <t>රක්ෂිත ලකුණු කිරීම</t>
  </si>
  <si>
    <t>108m</t>
  </si>
  <si>
    <t>2019 වර්ෂයේ108mකැටගල් අල්ලා ඇත</t>
  </si>
  <si>
    <t>1.3 km</t>
  </si>
  <si>
    <t>2019 වර්ෂයේ බොරළු දමා ඇත</t>
  </si>
  <si>
    <t xml:space="preserve"> සමෘද්ධි අංශය පිළිබද මූලික තොරතුරු - 2019</t>
  </si>
  <si>
    <t>වගාකල හැකි ඉඩම්(අක්කර)</t>
  </si>
  <si>
    <t>වගා කල ඉඩම්(අක්කර)</t>
  </si>
  <si>
    <t xml:space="preserve">වගාකල හැකි ඉඩම් (අක්කර) </t>
  </si>
  <si>
    <t>වගා කල ඉඩම් (අක්කර)</t>
  </si>
  <si>
    <t>නොමැත</t>
  </si>
  <si>
    <t>හපිදියාගම පාසල් ගොඩනැගිල්ල</t>
  </si>
  <si>
    <t>2013 ප්‍රතිසංස්කරණය කරන ලදී</t>
  </si>
  <si>
    <t>පුරා විද්‍යාත්මක ස්මාරක</t>
  </si>
  <si>
    <t>ක්‍රි.පූ.3 වන සියවස</t>
  </si>
  <si>
    <t>වනනාන්තර</t>
  </si>
  <si>
    <t>ප්‍රාදේශීය ලේකම් කොට්ඨාස මට්ටමින් ඉඩම් පරිහරණය(හෙක්ටයාර්)</t>
  </si>
  <si>
    <t>පාසල් නොමැත</t>
  </si>
  <si>
    <t>පෙර පාසල් නොමැත</t>
  </si>
  <si>
    <t>අරුණ පෙර පාසල මීගස්සෑගම</t>
  </si>
  <si>
    <t xml:space="preserve">A.M.I   පෙර පාසල </t>
  </si>
  <si>
    <t>ගෝණපතිරාව පෙර පාසල</t>
  </si>
  <si>
    <t>ගලගෙදරගම වැව</t>
  </si>
  <si>
    <t>පිටවාන ,වාන් ඇල සකස් කිරීම,වැව ප්‍රතිසංස්කරණය කිරිම,වැව් රක්ෂිතයේ ඇති ගෙවල් ඉවත් කිරීම</t>
  </si>
  <si>
    <t>කෙසෙල්</t>
  </si>
  <si>
    <t>වේදිනිගම ඉහළවැව</t>
  </si>
  <si>
    <t>කුට්ටිගල් අල්ලා ඇත</t>
  </si>
  <si>
    <t>සංවර්ධනය කලයුතුව ඇත</t>
  </si>
  <si>
    <t>ඉපලෝගම පෙර පාසල</t>
  </si>
  <si>
    <t>ගාමිණී හල්මිල්ලෑව පෙර පාසල</t>
  </si>
  <si>
    <t>රොන් මඩ ඉවත්කර වැව පිළිසකර කිරීම කල යුතුය</t>
  </si>
  <si>
    <t>125m</t>
  </si>
  <si>
    <t>110m</t>
  </si>
  <si>
    <t>1.4km</t>
  </si>
  <si>
    <t>900m</t>
  </si>
  <si>
    <t>2019-සංවර්ධනය කර ඇත</t>
  </si>
  <si>
    <t>ගන්තිරියාගම පෙර පාසල,</t>
  </si>
  <si>
    <t>පහලවෙම්බුව පෙර පාසල</t>
  </si>
  <si>
    <t>ගන්තිරියාගම වැව</t>
  </si>
  <si>
    <t>700m</t>
  </si>
  <si>
    <t>රොන් මඩ ඉවත් කිරීම සහ වැව් රක්ෂිතයේ පවතින අනවසර ඉඩම් පිළිබඳ අවධානය යොමු කිරිම</t>
  </si>
  <si>
    <t>ළහිරු පෙර පාසල</t>
  </si>
  <si>
    <t>සිඟිති නිකේතනය</t>
  </si>
  <si>
    <t>ක්සේත්‍ර බෝග පෙර පාසල</t>
  </si>
  <si>
    <t>සමගි පෙර පාසල</t>
  </si>
  <si>
    <t>විජය සිඟිති පෙර පාසල</t>
  </si>
  <si>
    <t>100*60=6000</t>
  </si>
  <si>
    <t>40*55=2200</t>
  </si>
  <si>
    <t>විජිතපුර රජ මහ විහාරස්ථානය</t>
  </si>
  <si>
    <t>විජිතපුර බල කොටුව</t>
  </si>
  <si>
    <t>50 කි.මී.</t>
  </si>
  <si>
    <t>50 කි.මී</t>
  </si>
  <si>
    <t>මිහිර පෙර පාසල</t>
  </si>
  <si>
    <t>වැව් රක්ෂිතය ශුද්ධ කිරීම</t>
  </si>
  <si>
    <t>වැව් රක්ෂිතය ශුද්ධ කිරීම හා රොන් මඩ ඉවත් කිරීම</t>
  </si>
  <si>
    <t>2/3 කරඹෑව පාර</t>
  </si>
  <si>
    <t>අඩි 08</t>
  </si>
  <si>
    <t>අස්වැද්දුම ගලගාව සිට කලා කරඹෑව වාන දක්වා 2018 දී සංවර්ධනය කරන ලදී.</t>
  </si>
  <si>
    <t>රණජයපුර තානායම</t>
  </si>
  <si>
    <t>රණජයපුර,ඉපලෝගම</t>
  </si>
  <si>
    <t>කුංචිකුලම,ඉපලෝගම</t>
  </si>
  <si>
    <t>නඛා වෙහෙර</t>
  </si>
  <si>
    <t>ගල්ගේ කන්ද චන්ද්‍රසාර ආරණ්‍ය සේනාසනය</t>
  </si>
  <si>
    <t>නෙල්ලිය කන්ද ආශ්‍රිත පුරා විද්‍යා ස්ථාන</t>
  </si>
  <si>
    <t>මාතෘ සායන මධ්‍යස්ථානය</t>
  </si>
  <si>
    <t>ගොඩනැගිල්ල ගරා වැටී ඇත</t>
  </si>
  <si>
    <t>මහවැලි</t>
  </si>
  <si>
    <t>25*25</t>
  </si>
  <si>
    <t>කරයි</t>
  </si>
  <si>
    <t>ගංවතුරෙන්  හානියට ලක්ව ඇත</t>
  </si>
  <si>
    <t>1(සුරත ආපදා සමිතිය)</t>
  </si>
  <si>
    <t>රංමුතු පෙර පාසල</t>
  </si>
  <si>
    <t>පොඩි මැණිකේ</t>
  </si>
  <si>
    <t>800m</t>
  </si>
  <si>
    <t>පුලියන්කුලම අතුරු මාර්ගය</t>
  </si>
  <si>
    <t>අඩි 11.5</t>
  </si>
  <si>
    <t>පූගොල්ලාගම  ගම මැදපාර</t>
  </si>
  <si>
    <t>2.45 km</t>
  </si>
  <si>
    <t xml:space="preserve"> 2.5 km</t>
  </si>
  <si>
    <t>සේවා පියස-පුලියන්කුලම</t>
  </si>
  <si>
    <t>දුටුගැමුණු ආරණ්‍ය සේනාසනය</t>
  </si>
  <si>
    <t>කටාරම් සහිත ගල් ලෙන් හා පුරා විද්‍යා ස්මාරක</t>
  </si>
  <si>
    <t>වසම තුල නොමැත</t>
  </si>
  <si>
    <t>අළුත් දඹේවටන i කොටස</t>
  </si>
  <si>
    <t>115,3/4</t>
  </si>
  <si>
    <t>1(බ්ලොක් ගල් නිෂ්පාදනය</t>
  </si>
  <si>
    <t>1(කළුගල් වැඩපල)</t>
  </si>
  <si>
    <t>1</t>
  </si>
  <si>
    <t>1(පොල් ආශ්‍රිත නිෂ්පාදන)</t>
  </si>
  <si>
    <t>4 (1.දම්පැලැස්සාගම කොහු මෝල,         2.ඩී.එම්.විමලරත්න ගල් වැඩපල       3.අරුණ ගල්වැඩපළ                     4.බාලසූරිය බ්ලොක් ගල් වැඩපල)</t>
  </si>
  <si>
    <t>2            (1.සන් කන්ස්ට්‍රක්ෂන්-ලයිට් කණු    2. නිපෝනි-කළුගල්,මැටල්)</t>
  </si>
  <si>
    <t>1 (පොල් ලෙලි ආශ්‍රිත නිෂ්පාදන)</t>
  </si>
  <si>
    <t xml:space="preserve">1(පිලිපීන ජාතික) </t>
  </si>
  <si>
    <t>පිපෙන කුසුම් පෙර පාසල</t>
  </si>
  <si>
    <t>0.75km</t>
  </si>
  <si>
    <t>වැවේ ප්‍රමාණය මැණුම් කටයුතු</t>
  </si>
  <si>
    <t xml:space="preserve">පාසි ඉවත් කර සුද්ධ කිරීම  </t>
  </si>
  <si>
    <t>මිහිදුගම මාර්ගය</t>
  </si>
  <si>
    <t>පී .පූලා මහතාගේ නිවසඅසලින් වතු අක්කරය පාර</t>
  </si>
  <si>
    <t>අලුත් ගන්තියාගම ඇල අසල මාර්ගය</t>
  </si>
  <si>
    <t>0.5 km</t>
  </si>
  <si>
    <t>ඇල සමඟ සමාන්තර හේන් යාය මාර්ගය</t>
  </si>
  <si>
    <t>0.25 km</t>
  </si>
  <si>
    <t>පුබුදු පෙර පාසල</t>
  </si>
  <si>
    <t>වලව්වේගම විද්‍යාලය</t>
  </si>
  <si>
    <t>1000m*9</t>
  </si>
  <si>
    <t>60m*1ටැංකි ,10000L*6</t>
  </si>
  <si>
    <t>කඩවර දේවාලය</t>
  </si>
  <si>
    <t>භාරහාරවීම් සිදු කෙරේ</t>
  </si>
  <si>
    <t>මිණිමුතු පෙර පාසල</t>
  </si>
  <si>
    <t>ප්‍රාදේශීය ලේකම් කොට්ඨාශයේ මුළු පවුල් ගණන - 14665</t>
  </si>
  <si>
    <t>ජයනදී පෙර පාසල</t>
  </si>
  <si>
    <t>2020 වර්ෂයේදී නව ගොඩනැගිල්ලක් ඉදිකිරීමට යෝජිතය</t>
  </si>
  <si>
    <t>ඉල්මා පෙර පාසල</t>
  </si>
  <si>
    <t>අල්හුදා පෙර පාසල</t>
  </si>
  <si>
    <t>නදුන් උයනපෙර පාසල</t>
  </si>
  <si>
    <t>වේදිනිගම පෙර පාසල</t>
  </si>
  <si>
    <t>බුදුගේ කන්ද ෆුල්ඩා පෙර පාසල</t>
  </si>
  <si>
    <t>විරු දරු පෙර පාසල</t>
  </si>
  <si>
    <t>වසම තුල පෙර පාසල් නොමැත</t>
  </si>
  <si>
    <t>භෝගය</t>
  </si>
  <si>
    <t>අපේක්ෂිත නිෂ්පාදනය</t>
  </si>
  <si>
    <t>වගා ප්‍රගතිය (හෙක්)</t>
  </si>
  <si>
    <t>සමුච්චිත ප්‍රගතිය (හෙක් )</t>
  </si>
  <si>
    <t>සමුච්චිත ප්‍රගතිය (අක්කර )</t>
  </si>
  <si>
    <t>ඉලක්ක බිම් ප්‍රමාණය හෙක්</t>
  </si>
  <si>
    <t>ඉලක්ක බිම් ප්‍රමාණය අක්කර</t>
  </si>
  <si>
    <t xml:space="preserve">හෙක් 1 කට මෙ ටොන් </t>
  </si>
  <si>
    <t>ඉලක්කගත මුළු නිෂ්පාදනය (මෙ.ටොන්)</t>
  </si>
  <si>
    <t xml:space="preserve">අප්‍රේල් </t>
  </si>
  <si>
    <t xml:space="preserve">මැයි </t>
  </si>
  <si>
    <t>ජුනි</t>
  </si>
  <si>
    <t>ජුලි</t>
  </si>
  <si>
    <t>අගො</t>
  </si>
  <si>
    <t>සැප්</t>
  </si>
  <si>
    <t>සුදු කෙටි වි</t>
  </si>
  <si>
    <t xml:space="preserve">සුදු දිග වි </t>
  </si>
  <si>
    <t>2019 යල</t>
  </si>
  <si>
    <t>2019/2020 මහ</t>
  </si>
  <si>
    <t>ඔක්</t>
  </si>
  <si>
    <t>නොවැ</t>
  </si>
  <si>
    <t>දෙසැ</t>
  </si>
  <si>
    <t>ජන</t>
  </si>
  <si>
    <t>පෙබ</t>
  </si>
  <si>
    <t>මාර්තු</t>
  </si>
  <si>
    <t>කුරහන්</t>
  </si>
  <si>
    <t>සෝයා</t>
  </si>
  <si>
    <t>මුං</t>
  </si>
  <si>
    <t>රට කජු</t>
  </si>
  <si>
    <t>බී ළුණු</t>
  </si>
  <si>
    <t>රතු ළුණු</t>
  </si>
  <si>
    <t xml:space="preserve">බතල </t>
  </si>
  <si>
    <t>පතෝල</t>
  </si>
  <si>
    <t>කරවිල</t>
  </si>
  <si>
    <t>බණ්ඩක්කා</t>
  </si>
  <si>
    <t>බෝංචි</t>
  </si>
  <si>
    <t>මාලු මිරිස්</t>
  </si>
  <si>
    <t>ගෝවා</t>
  </si>
  <si>
    <t>වම්බටු</t>
  </si>
  <si>
    <t xml:space="preserve">අළු කෙසේල් </t>
  </si>
  <si>
    <t>කැකිරි</t>
  </si>
  <si>
    <t>පිපිඥ්ඥා</t>
  </si>
  <si>
    <t>තක්කාලි</t>
  </si>
  <si>
    <t>වැටකොළු</t>
  </si>
  <si>
    <t>මෑකරල්</t>
  </si>
  <si>
    <t>තිබ්බටු</t>
  </si>
  <si>
    <t>වට්ටක්කා</t>
  </si>
  <si>
    <t>කිරි අල</t>
  </si>
  <si>
    <r>
      <t>ම</t>
    </r>
    <r>
      <rPr>
        <sz val="12"/>
        <color theme="1"/>
        <rFont val="FMBindumathi"/>
      </rPr>
      <t>[af[da</t>
    </r>
    <r>
      <rPr>
        <sz val="12"/>
        <color theme="1"/>
        <rFont val="Calibri"/>
        <family val="2"/>
      </rPr>
      <t>ක්කා</t>
    </r>
  </si>
  <si>
    <t>ගස් ලබු</t>
  </si>
  <si>
    <t>අඹ</t>
  </si>
  <si>
    <t>දෙළුම්</t>
  </si>
  <si>
    <t>පේර</t>
  </si>
  <si>
    <t>අනෝදා</t>
  </si>
  <si>
    <t>කොමඩු</t>
  </si>
  <si>
    <t>වැල් දොඩම්</t>
  </si>
  <si>
    <t>පැණි දොඩම්</t>
  </si>
  <si>
    <t>දෙහි</t>
  </si>
  <si>
    <t>කරිටාස්සෙත් සවිය</t>
  </si>
  <si>
    <t>මරදන්කඩවල,අනුරාධපුර</t>
  </si>
  <si>
    <t>1(ආරණය සේනාසන)</t>
  </si>
  <si>
    <t>1(ක්‍රීඩා සමිතිය)</t>
  </si>
  <si>
    <t>1(ග්‍රාම ශක්ති සමිතිය)</t>
  </si>
  <si>
    <t>7(ග්‍රාම ශක්ති සමිතිය)</t>
  </si>
  <si>
    <t>4(ග්‍රාම ශක්ති සමිතිය)</t>
  </si>
  <si>
    <t>ග්‍රාම නිලධාරී වසම</t>
  </si>
  <si>
    <t>දුරකථන අංකය</t>
  </si>
  <si>
    <t>පළුගස්වැව ගාමිණි විදුහල</t>
  </si>
  <si>
    <t>පළුගස්වැව ගොවිපළ,විජිතපුර</t>
  </si>
  <si>
    <t>071-8275747</t>
  </si>
  <si>
    <t>කලාවැව,විජිතපුර</t>
  </si>
  <si>
    <t>025-2269666</t>
  </si>
  <si>
    <t>කලාවැව මහජන පුස්තකාලය</t>
  </si>
  <si>
    <t>492-අමණක්කට්ටුව</t>
  </si>
  <si>
    <t>අලහප්පෙරුමාගම මුස්ලිම් විදුහල</t>
  </si>
  <si>
    <t>අලහප්පෙරුමාගම,විජිතපුර</t>
  </si>
  <si>
    <t>071-6649423</t>
  </si>
  <si>
    <t xml:space="preserve">493-විජිතපුර </t>
  </si>
  <si>
    <t xml:space="preserve">විජිතපුර විදුහල </t>
  </si>
  <si>
    <t>025-2050674</t>
  </si>
  <si>
    <t xml:space="preserve">විජිතපුර තැපැල් කාර්යාලය </t>
  </si>
  <si>
    <t>025-2269650</t>
  </si>
  <si>
    <t xml:space="preserve">විජිතපුර වඩු පාසල </t>
  </si>
  <si>
    <t>070-5738590</t>
  </si>
  <si>
    <t xml:space="preserve">විජිතපුර දුම්රිය පොළ </t>
  </si>
  <si>
    <t>025-3853763</t>
  </si>
  <si>
    <t xml:space="preserve">විජිතපුර රජයේ වී ගබඩාව </t>
  </si>
  <si>
    <t xml:space="preserve">පොල් තවාන </t>
  </si>
  <si>
    <t>කලාවැව ,විජිතපුර</t>
  </si>
  <si>
    <t>025-2264194</t>
  </si>
  <si>
    <t>විජිතපුර ග්‍රාමීය බැංකුව</t>
  </si>
  <si>
    <t>සමෘද්ධි බැංකුව</t>
  </si>
  <si>
    <t>අක්කර 500, කළකරඹෑව</t>
  </si>
  <si>
    <t>025-3893252</t>
  </si>
  <si>
    <t>සමූපාකාර ග්‍රාමීය බැංකුව</t>
  </si>
  <si>
    <t>025-4939186</t>
  </si>
  <si>
    <t>496- 2 ඇල කාගම</t>
  </si>
  <si>
    <t>ධාතුසේන මහා විද්‍යාලය</t>
  </si>
  <si>
    <t>4 ඇල කාගම</t>
  </si>
  <si>
    <t>071-9726688</t>
  </si>
  <si>
    <t>පවුල් සෞඛ්‍ය සේවා මධ්‍යස්ථානය</t>
  </si>
  <si>
    <t>1 ඇල කාගම</t>
  </si>
  <si>
    <t>071-9470070</t>
  </si>
  <si>
    <t>මහවැළි කාර්යාලය</t>
  </si>
  <si>
    <t>දික්වැව,සේනපුර</t>
  </si>
  <si>
    <t>යාය 4,දික්වැව</t>
  </si>
  <si>
    <t>බීජ නිෂ්පාදන ගොවිපළ</t>
  </si>
  <si>
    <t>මහඉළුප්පල්ලම</t>
  </si>
  <si>
    <t>සෞඛ්‍ය වෛද්‍ය නිලධාරී කාර්යාලය</t>
  </si>
  <si>
    <t>025-2264156</t>
  </si>
  <si>
    <t>ගාමිණී හල්මිල්ලෑව ප්‍රාථමික විද්‍යාලය</t>
  </si>
  <si>
    <t>ගාමිණි හල්මිල්ලෑව,ඉපලෝගම</t>
  </si>
  <si>
    <t xml:space="preserve">502-මානෑව </t>
  </si>
  <si>
    <t>මානෑව,ඉපලෝගම</t>
  </si>
  <si>
    <t>071-8368405</t>
  </si>
  <si>
    <t>071-0767868</t>
  </si>
  <si>
    <t>ගන්තිරියාගම මහින්ද මහා විදුහල</t>
  </si>
  <si>
    <t>ගන්තිරියාගම,ඉපලෝගම</t>
  </si>
  <si>
    <t>පහලවෙම්බුව,ඉපලෝගම</t>
  </si>
  <si>
    <t>025-2249162</t>
  </si>
  <si>
    <t>කලාකරඹෑව විදුහල</t>
  </si>
  <si>
    <t>077-0097450</t>
  </si>
  <si>
    <t>කලාකරඹෑව පේෂකර්ම විදුහල</t>
  </si>
  <si>
    <t>0712-516856</t>
  </si>
  <si>
    <t>ගල්වංගුව ප්‍රාථමික විදුහල</t>
  </si>
  <si>
    <t>අළුත් ගන්තිරියාගම‍-කාගම</t>
  </si>
  <si>
    <t xml:space="preserve">කල්ලංචියාගම විදුහල </t>
  </si>
  <si>
    <t>අලුත් දෙන්නෑව විදුහල</t>
  </si>
  <si>
    <t>දෙන්නෑව</t>
  </si>
  <si>
    <t>509-ගෝණපතිරාව</t>
  </si>
  <si>
    <t>ගෝණපතිරාව,ඉපලෝගම</t>
  </si>
  <si>
    <t>025-2264276</t>
  </si>
  <si>
    <t>කංචිකුලම,ඉපලෝගම</t>
  </si>
  <si>
    <t>025-2264237</t>
  </si>
  <si>
    <t>ප්‍රාදේශීය සභාව</t>
  </si>
  <si>
    <t>025-2264249</t>
  </si>
  <si>
    <t>පල්ලේකාගම විදුහල</t>
  </si>
  <si>
    <t>පල්ලේකාගම ,මරදන්කඩවල</t>
  </si>
  <si>
    <t>071-7000704</t>
  </si>
  <si>
    <t>රණජයපුර විදුහල</t>
  </si>
  <si>
    <t>071-4019636</t>
  </si>
  <si>
    <t>රණජයපුර ලංකා බැංකුව</t>
  </si>
  <si>
    <t>025-2262003</t>
  </si>
  <si>
    <t>රණජයපුර පරිපාලන කාර්යාලය‍</t>
  </si>
  <si>
    <t>025-2263393</t>
  </si>
  <si>
    <t>පල්ලේකාගම පේෂකර්ම මධ්‍යස්ථානය</t>
  </si>
  <si>
    <t xml:space="preserve">ශ්‍රී ලංකා පොලීසිය </t>
  </si>
  <si>
    <t>071-8592124</t>
  </si>
  <si>
    <t>ලංකා බැංකුව - ඉපලෝගම</t>
  </si>
  <si>
    <t>විවිධ සේවා සමූපාකාර සමිතිය</t>
  </si>
  <si>
    <t>හිරිපිටියාගම,ඉපලෝගම</t>
  </si>
  <si>
    <t>025-2264404</t>
  </si>
  <si>
    <t>071-2271267</t>
  </si>
  <si>
    <t>077-5961048</t>
  </si>
  <si>
    <t>කොට්ඨාස අධ්‍යාපන කාර්යාලය</t>
  </si>
  <si>
    <t>0716-922087</t>
  </si>
  <si>
    <t>071-8309177</t>
  </si>
  <si>
    <t>517-දම්පැලැස්සෑගම</t>
  </si>
  <si>
    <t>දම්පැලැස්සෑගම,මරදන්කඩවල</t>
  </si>
  <si>
    <t>ඉහල කාගම ප්‍රාථමික විදුහල</t>
  </si>
  <si>
    <t>ඉහල කාගම,මරදන්කඩවල</t>
  </si>
  <si>
    <t>071-4316796</t>
  </si>
  <si>
    <t>රාජ්‍ය ආයතන තොරතුරු - ඉපලෝගම ප්‍රාදේශීය ලේකම් කාර්යාලය 2020</t>
  </si>
  <si>
    <t>වලව්වේගම,විජිතපුර</t>
  </si>
  <si>
    <t>071-8120733</t>
  </si>
  <si>
    <t>කලාවැව ග්‍රාමීය රෝහල</t>
  </si>
  <si>
    <t>025-2269061</t>
  </si>
  <si>
    <t>ජාතික මිරිදිය ධීවර සහ ජලජීවි වගා පුහුණු ආයතනය</t>
  </si>
  <si>
    <t>025-2264560</t>
  </si>
  <si>
    <t>071-6871394</t>
  </si>
  <si>
    <t>අ/මහඉලුප්පල්ලම විදුහල</t>
  </si>
  <si>
    <t>මහඉළුප්පල්ලම,ඉපලෝගම</t>
  </si>
  <si>
    <t>071-9496700</t>
  </si>
  <si>
    <t>පශු වෛද්‍ය කාර්යාලය</t>
  </si>
  <si>
    <t>025-2249484</t>
  </si>
  <si>
    <t>මහවැලි කාර්යාලය</t>
  </si>
  <si>
    <t>025-2249130</t>
  </si>
  <si>
    <t>සේවා සංස්කරණ අභ්‍යාස කාර්යාලය</t>
  </si>
  <si>
    <t>025-2249134</t>
  </si>
  <si>
    <t>යාන්ත්‍රික ඉංජිනේරු හා පර්යේෂණ මධ්‍යස්ථානය</t>
  </si>
  <si>
    <t>025-5622000</t>
  </si>
  <si>
    <t>පුරහල</t>
  </si>
  <si>
    <t>ක්ෂේත්‍ර බෝග පර්යේෂණ ආයතනය</t>
  </si>
  <si>
    <t>025-2249132</t>
  </si>
  <si>
    <t>ප්‍රාෙද්ශීය ඉංජිනේරු කාර්යාලය</t>
  </si>
  <si>
    <t>025-2249136</t>
  </si>
  <si>
    <t>025-2245505</t>
  </si>
  <si>
    <t>අ/සේනපුර විද්‍යාලය</t>
  </si>
  <si>
    <t>සේනපුර,මහඉළුප්පල්ලම,ඉපලෝගම</t>
  </si>
  <si>
    <t>025-5635880</t>
  </si>
  <si>
    <t>මහඉලුප්පල්ලම මධ්‍යම බෙහෙත් ශාලාව</t>
  </si>
  <si>
    <t>077-2944942</t>
  </si>
  <si>
    <t>071-5279530</t>
  </si>
  <si>
    <t>සේනපුර රෝහල-බාහිර රෝගී අංශය</t>
  </si>
  <si>
    <t xml:space="preserve">සේනපුර රෝහල </t>
  </si>
  <si>
    <t>යුධ හමුදා කදවුර</t>
  </si>
  <si>
    <t>025-2249166</t>
  </si>
  <si>
    <t>වි අලෙවි මණ්ඩලය</t>
  </si>
  <si>
    <t>025-2222114</t>
  </si>
  <si>
    <t>025-2050672</t>
  </si>
  <si>
    <t>ප්‍රාදේශීය සභා ආයුර්වේදය, පුස්තකාලය</t>
  </si>
  <si>
    <t>ආගම් අනුව ජනගහනය</t>
  </si>
  <si>
    <t>සිගිති පෙර පාසල</t>
  </si>
  <si>
    <t>වාසනා පූර්ව ළමාවිය මධ්‍යස්ථානය</t>
  </si>
  <si>
    <t>ශ්‍රී වේළුවන පෙර පාසල</t>
  </si>
  <si>
    <t>විරු කැකුළු පෙර පාසල,රණජයපුර</t>
  </si>
  <si>
    <t>හැපි කිඩ්ස්,කුංචිකුලම</t>
  </si>
  <si>
    <t>මිණිමුතු පෙර පාසල,කුංචිකුලම</t>
  </si>
  <si>
    <t xml:space="preserve">වීර මද්දුම බංඩාර පෙර පාසල,පල්ලේකාගම </t>
  </si>
  <si>
    <t>එම්.රංජිත් දිසානායක</t>
  </si>
  <si>
    <t>සුගත් සේනක ගොඩගේ</t>
  </si>
  <si>
    <t>ආර්.එම්.ජී.දිසානායක</t>
  </si>
  <si>
    <t>ඩී.එම්.ධනුෂ්ක රංජිත් විජේවර්ධන</t>
  </si>
  <si>
    <t>ඩී.එම්.විජේරත්න</t>
  </si>
  <si>
    <t>නුවන් චාමර දිසානායක</t>
  </si>
  <si>
    <t>සුජිත් ලක්මාල් දිසානායක</t>
  </si>
  <si>
    <t>ටී.බී.සීලවතී</t>
  </si>
  <si>
    <t>ජේ.සකාබිදීන්</t>
  </si>
  <si>
    <t>කුකුබ්දීන්</t>
  </si>
  <si>
    <t>ආයුර්වේද බෙහෙත්</t>
  </si>
  <si>
    <t>අබ්දුල් හමිදු වාප්පුකණ්ඩු</t>
  </si>
  <si>
    <t>--</t>
  </si>
  <si>
    <t>වගාකල බිම් ප්‍රමාණය හා  අස්වැන්න 2019/20</t>
  </si>
  <si>
    <t>අතිරේක භෝග නිෂ්පාදනය 2019/20මහ සහ  2019 යල කන්නය</t>
  </si>
  <si>
    <t>2019/20මහ</t>
  </si>
  <si>
    <t>60x30</t>
  </si>
  <si>
    <t>30x15</t>
  </si>
  <si>
    <t>01.හැදින්වීම</t>
  </si>
  <si>
    <r>
      <rPr>
        <b/>
        <sz val="14"/>
        <rFont val="Iskoola Pota"/>
        <family val="2"/>
      </rPr>
      <t>ප්‍රාදේශීය ලේකම් කොට්ඨාශයේ මූලික තොරතුරු</t>
    </r>
    <r>
      <rPr>
        <b/>
        <sz val="14"/>
        <color theme="0"/>
        <rFont val="A Manel B"/>
      </rPr>
      <t xml:space="preserve">
</t>
    </r>
  </si>
  <si>
    <t>වයස් කාණ්ඩ අනුව ජනගහනය - 2019/2020</t>
  </si>
  <si>
    <t>පළතුරු නිෂ්පාදනය 2019/20මහ සහ  2019යල කන්නය</t>
  </si>
  <si>
    <t>පළතුරු  නිෂ්පාදනය 2019/20මහ සහ  2019යල කන්නය</t>
  </si>
  <si>
    <t>පටුන</t>
  </si>
  <si>
    <t>හැදින්වීම</t>
  </si>
  <si>
    <t>ප්‍රදේශීය ලේකම් කොට්ඨාශයේ හැදින්වීම</t>
  </si>
  <si>
    <t>1-2</t>
  </si>
  <si>
    <t>පිහිටීම</t>
  </si>
  <si>
    <t>3-4</t>
  </si>
  <si>
    <t>ප්‍රාදේශීය ලේකම් කොට්ඨාශයේ මූලික තොරතුරු</t>
  </si>
  <si>
    <t>5</t>
  </si>
  <si>
    <t>ජනගහන තොරතුරු</t>
  </si>
  <si>
    <t>ග්‍රාම නිලධාරි කොට්ඨාස  මූලික ජනගහන තොරතුරු</t>
  </si>
  <si>
    <t>6</t>
  </si>
  <si>
    <t>7-9</t>
  </si>
  <si>
    <t>ස්ත්‍රී පුරුෂ භාවය අනුව ජනගහනය හා පුමිතිරි අනුපාතය - 2019</t>
  </si>
  <si>
    <t>10</t>
  </si>
  <si>
    <t>11-12</t>
  </si>
  <si>
    <t>13-16</t>
  </si>
  <si>
    <t>17-19</t>
  </si>
  <si>
    <t>20</t>
  </si>
  <si>
    <t>21-22</t>
  </si>
  <si>
    <t>සේවා නියුක්තිය අනුව ජනගහනය</t>
  </si>
  <si>
    <t>රැකියා සදහා විදේශ ගතවූවන් පිළිබද විස්තර</t>
  </si>
  <si>
    <t>23</t>
  </si>
  <si>
    <t>24-28</t>
  </si>
  <si>
    <t>29</t>
  </si>
  <si>
    <t>ඉඩම් ප්‍රමාණය අනුව අයිතිය බෙදී ගොස් ඇති ආකාරය</t>
  </si>
  <si>
    <t>30</t>
  </si>
  <si>
    <t>31-32</t>
  </si>
  <si>
    <t>අධ්‍යාපනය</t>
  </si>
  <si>
    <t>33-34</t>
  </si>
  <si>
    <t>35-36</t>
  </si>
  <si>
    <t>37-39</t>
  </si>
  <si>
    <t>කොට්ඨාස අනුව  තෘතීය අධ්‍යාපන ආයතන</t>
  </si>
  <si>
    <t>40</t>
  </si>
  <si>
    <t>41</t>
  </si>
  <si>
    <t>සෞඛ්‍යය අංශය</t>
  </si>
  <si>
    <t>42</t>
  </si>
  <si>
    <t>43-44</t>
  </si>
  <si>
    <t>වාරි ජල සම්පාදනය</t>
  </si>
  <si>
    <t xml:space="preserve">සුළු වාරිමාර්ග </t>
  </si>
  <si>
    <t>45-48</t>
  </si>
  <si>
    <t>වගා ළිං පිළිබඳ තොරතුරු</t>
  </si>
  <si>
    <t>49</t>
  </si>
  <si>
    <t>මැතිවරණ තොරතුරු</t>
  </si>
  <si>
    <t>කොට්ඨාශයේ පරිපාලන රටාව</t>
  </si>
  <si>
    <t>6( I )-6 (ii)</t>
  </si>
  <si>
    <t xml:space="preserve">යටිතල පහසුකම් පිළිබඳ තොරතුරු </t>
  </si>
  <si>
    <t>ප්‍රාදේශීය සභා මාර්ග</t>
  </si>
  <si>
    <t>50-55</t>
  </si>
  <si>
    <t>ආලෝකය, බීමට ජලය ලබා ගන්නා මාර්ග , වැසිකිළි පහසුකම්</t>
  </si>
  <si>
    <t xml:space="preserve"> හා ස්ථාවර දුරකථන පහසුකම් </t>
  </si>
  <si>
    <t>56-57</t>
  </si>
  <si>
    <t>නිවාස තත්වය</t>
  </si>
  <si>
    <t>58-61</t>
  </si>
  <si>
    <t>විවිධ ආධාර ලබන පවුල්</t>
  </si>
  <si>
    <t>වැන්දඹු පවුල්වල තොරතුරු</t>
  </si>
  <si>
    <t>62</t>
  </si>
  <si>
    <t xml:space="preserve">කොට්ඨාසයේ ආබාධිත හා දිගුකාලීන රෝග වලට </t>
  </si>
  <si>
    <t xml:space="preserve">ලක්වු පුද්ගලයින් පිළිබඳ විස්තර </t>
  </si>
  <si>
    <t>63</t>
  </si>
  <si>
    <t xml:space="preserve"> සමෘද්ධි අංශය පිළිබද මූලික තොරතුරු</t>
  </si>
  <si>
    <t>64</t>
  </si>
  <si>
    <t>කෘෂිකාර්මික කටයුතු</t>
  </si>
  <si>
    <t xml:space="preserve"> වගාකල බිම් ප්‍රමාණය හා  අස්වැන්න 2019/2020 -වී නිෂ්පාදනය</t>
  </si>
  <si>
    <t>65</t>
  </si>
  <si>
    <t xml:space="preserve"> වගාකල බිම් ප්‍රමාණය හා  අස්වැන්න 2019/2020-අතිරේඛ භෝග</t>
  </si>
  <si>
    <t>66-67</t>
  </si>
  <si>
    <t xml:space="preserve"> වගාකල බිම් ප්‍රමාණය හා  අස්වැන්න 2019/2020-පළතුරු වගාව</t>
  </si>
  <si>
    <t>68-69</t>
  </si>
  <si>
    <t xml:space="preserve"> වගාකල බිම් ප්‍රමාණය හා  අස්වැන්න 2019/2020-එළවළු වගාව</t>
  </si>
  <si>
    <t>70-71</t>
  </si>
  <si>
    <t>කෘෂි ඉඩම්</t>
  </si>
  <si>
    <t>72</t>
  </si>
  <si>
    <t>73-74</t>
  </si>
  <si>
    <t>75</t>
  </si>
  <si>
    <t>කර්මාන්ත තොරතුරු</t>
  </si>
  <si>
    <t xml:space="preserve">කොට්ඨාසයේ රාජ්‍ය , පෞද්ගලික හෝටල් සහ </t>
  </si>
  <si>
    <t>විශ්‍රාම ශාලා පිළිබද විස්තර</t>
  </si>
  <si>
    <t>76-77</t>
  </si>
  <si>
    <t>ලියාපදිංචි කර ඇති වෙළද ආයතන</t>
  </si>
  <si>
    <t>78-79</t>
  </si>
  <si>
    <t>80-81</t>
  </si>
  <si>
    <t>අගය එකතු කල නිෂ්පාදන කර්මාන්ත</t>
  </si>
  <si>
    <t xml:space="preserve"> (සහල්,පළතුරු ,එළවළු,පශු සම්පත්,වෙනත් ආහාර භෝග හා </t>
  </si>
  <si>
    <t>වෙනත් අගය එකතු කල නිෂ්පාදන )</t>
  </si>
  <si>
    <t>82</t>
  </si>
  <si>
    <t>83</t>
  </si>
  <si>
    <t>විවිධ තොරතුරු</t>
  </si>
  <si>
    <t>84-88</t>
  </si>
  <si>
    <t>විවිධ පහසුකම්</t>
  </si>
  <si>
    <t>89-90</t>
  </si>
  <si>
    <t>මූල්‍ය ආයතන ව්‍යාප්තිය</t>
  </si>
  <si>
    <t>91</t>
  </si>
  <si>
    <t>ක්‍රීඩා පහසුකම්</t>
  </si>
  <si>
    <t>92</t>
  </si>
  <si>
    <t>93</t>
  </si>
  <si>
    <t>94-95</t>
  </si>
  <si>
    <t xml:space="preserve">කොට්ඨාශයේ ක්‍රියාත්මක රාජ්‍ය නොවන සංවිධාන </t>
  </si>
  <si>
    <t>96</t>
  </si>
  <si>
    <t>97</t>
  </si>
  <si>
    <t>98</t>
  </si>
  <si>
    <t>99</t>
  </si>
  <si>
    <t>100</t>
  </si>
  <si>
    <t>කොට්ඨාශය තුල ආගමික මධ්‍යස්ථාන වල ව්‍යාප්තිය</t>
  </si>
  <si>
    <t>101</t>
  </si>
  <si>
    <t>102-103</t>
  </si>
  <si>
    <t>රාජ්‍ය ආයතන තොරතුරු</t>
  </si>
  <si>
    <t>104-105</t>
  </si>
  <si>
    <t>මාහා වාරිමාර්ග</t>
  </si>
  <si>
    <t>මහවැලි වාරිමාර්ග</t>
  </si>
  <si>
    <t xml:space="preserve">        එළවළු නිෂ්පාදනය 2019/2020 මහ සහ  2019 යල කන්නය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</si>
</sst>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"/>
  </numFmts>
  <fonts count="1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b/>
      <sz val="12"/>
      <name val="Iskoola Pota"/>
      <family val="2"/>
    </font>
    <font>
      <b/>
      <sz val="12"/>
      <color theme="1"/>
      <name val="Iskoola Pota"/>
      <family val="2"/>
    </font>
    <font>
      <i/>
      <sz val="12"/>
      <color theme="1"/>
      <name val="A Manel B"/>
    </font>
    <font>
      <sz val="12"/>
      <name val="Iskoola Pota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 Manel X"/>
    </font>
    <font>
      <b/>
      <sz val="12"/>
      <color theme="1"/>
      <name val="A Manel X"/>
    </font>
    <font>
      <sz val="12"/>
      <name val="A Manel X"/>
    </font>
    <font>
      <b/>
      <sz val="10"/>
      <name val="A Manel B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 Manel X"/>
    </font>
    <font>
      <b/>
      <sz val="11"/>
      <name val="Iskoola Pota"/>
      <family val="2"/>
    </font>
    <font>
      <sz val="11"/>
      <name val="Iskoola Pota"/>
      <family val="2"/>
    </font>
    <font>
      <b/>
      <sz val="11"/>
      <name val="Calibri"/>
      <family val="2"/>
      <scheme val="minor"/>
    </font>
    <font>
      <b/>
      <sz val="12"/>
      <name val="A Manel B"/>
    </font>
    <font>
      <sz val="12"/>
      <name val="Calibri"/>
      <family val="2"/>
      <scheme val="minor"/>
    </font>
    <font>
      <b/>
      <sz val="11"/>
      <color theme="1"/>
      <name val="Iskoola Pota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A Manel X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4"/>
      <color theme="0"/>
      <name val="Calibri"/>
      <family val="2"/>
      <scheme val="minor"/>
    </font>
    <font>
      <sz val="11"/>
      <color theme="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b/>
      <sz val="22"/>
      <color theme="1"/>
      <name val="Iskoola Pota"/>
      <family val="2"/>
    </font>
    <font>
      <b/>
      <sz val="12"/>
      <name val="A Manel X"/>
    </font>
    <font>
      <sz val="11"/>
      <color theme="1"/>
      <name val="Cambria"/>
      <family val="1"/>
      <scheme val="major"/>
    </font>
    <font>
      <b/>
      <sz val="11"/>
      <name val="Arial"/>
      <family val="2"/>
    </font>
    <font>
      <b/>
      <sz val="11"/>
      <name val="A Manel B"/>
    </font>
    <font>
      <b/>
      <sz val="12"/>
      <color theme="0"/>
      <name val="A Manel X"/>
    </font>
    <font>
      <sz val="11"/>
      <color rgb="FF006100"/>
      <name val="Calibri"/>
      <family val="2"/>
      <scheme val="minor"/>
    </font>
    <font>
      <b/>
      <sz val="14"/>
      <color theme="1"/>
      <name val="Iskoola Pota"/>
      <family val="2"/>
    </font>
    <font>
      <sz val="11"/>
      <color theme="1"/>
      <name val="Iskoola Pota"/>
      <family val="2"/>
    </font>
    <font>
      <b/>
      <sz val="10"/>
      <color theme="1"/>
      <name val="Iskoola Pota"/>
      <family val="2"/>
    </font>
    <font>
      <sz val="14"/>
      <color theme="1"/>
      <name val="Iskoola Pota"/>
      <family val="2"/>
    </font>
    <font>
      <b/>
      <sz val="14"/>
      <name val="Iskoola Pota"/>
      <family val="2"/>
    </font>
    <font>
      <sz val="10"/>
      <name val="Iskoola Pota"/>
      <family val="2"/>
    </font>
    <font>
      <b/>
      <sz val="10"/>
      <name val="Iskoola Pota"/>
      <family val="2"/>
    </font>
    <font>
      <b/>
      <sz val="11.5"/>
      <color theme="1"/>
      <name val="Iskoola Pota"/>
      <family val="2"/>
    </font>
    <font>
      <sz val="11.5"/>
      <color theme="1"/>
      <name val="Iskoola Pota"/>
      <family val="2"/>
    </font>
    <font>
      <sz val="11.5"/>
      <name val="Iskoola Pota"/>
      <family val="2"/>
    </font>
    <font>
      <sz val="10"/>
      <name val="Calibri"/>
      <family val="2"/>
      <scheme val="minor"/>
    </font>
    <font>
      <sz val="9"/>
      <color theme="1"/>
      <name val="Iskoola Pota"/>
      <family val="2"/>
    </font>
    <font>
      <b/>
      <sz val="9"/>
      <color theme="1"/>
      <name val="Iskoola Pota"/>
      <family val="2"/>
    </font>
    <font>
      <b/>
      <sz val="14"/>
      <color theme="1"/>
      <name val="FMAbhaya"/>
    </font>
    <font>
      <b/>
      <sz val="16"/>
      <name val="Iskoola Pota"/>
      <family val="2"/>
    </font>
    <font>
      <b/>
      <sz val="14"/>
      <color theme="0"/>
      <name val="A Manel B"/>
    </font>
    <font>
      <sz val="14"/>
      <name val="Iskoola Pota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 Manel B"/>
    </font>
    <font>
      <sz val="12"/>
      <name val="Arial"/>
      <family val="2"/>
    </font>
    <font>
      <b/>
      <sz val="11"/>
      <name val="A Manel X"/>
    </font>
    <font>
      <sz val="12"/>
      <name val="A Manel B"/>
    </font>
    <font>
      <b/>
      <sz val="14"/>
      <name val="Arial"/>
      <family val="2"/>
    </font>
    <font>
      <b/>
      <sz val="14"/>
      <name val="A Manel X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sz val="10"/>
      <color theme="1"/>
      <name val="Iskoola Pota"/>
      <family val="2"/>
    </font>
    <font>
      <sz val="9"/>
      <name val="Iskoola Pota"/>
      <family val="2"/>
    </font>
    <font>
      <sz val="8"/>
      <name val="Calibri"/>
      <family val="2"/>
      <scheme val="minor"/>
    </font>
    <font>
      <sz val="8"/>
      <name val="Iskoola Pota"/>
      <family val="2"/>
    </font>
    <font>
      <sz val="8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6"/>
      <name val="Calibri"/>
      <family val="2"/>
      <scheme val="minor"/>
    </font>
    <font>
      <b/>
      <sz val="13"/>
      <name val="Iskoola Pota"/>
      <family val="2"/>
    </font>
    <font>
      <sz val="13"/>
      <name val="Iskoola Pota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6"/>
      <name val="Iskoola Pota"/>
      <family val="2"/>
    </font>
    <font>
      <b/>
      <sz val="8"/>
      <name val="Iskoola Pota"/>
      <family val="2"/>
    </font>
    <font>
      <i/>
      <sz val="11"/>
      <name val="Iskoola Pota"/>
      <family val="2"/>
    </font>
    <font>
      <sz val="11"/>
      <name val="A Manel X"/>
    </font>
    <font>
      <sz val="11"/>
      <name val="A Manel B"/>
    </font>
    <font>
      <sz val="11"/>
      <name val="Arial"/>
      <family val="2"/>
    </font>
    <font>
      <b/>
      <sz val="12"/>
      <name val="Arial"/>
      <family val="2"/>
    </font>
    <font>
      <sz val="40"/>
      <name val="Calibri"/>
      <family val="2"/>
      <scheme val="minor"/>
    </font>
    <font>
      <b/>
      <sz val="36"/>
      <color theme="1"/>
      <name val="Iskoola Pota"/>
      <family val="2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name val="Wingdings"/>
      <charset val="2"/>
    </font>
    <font>
      <sz val="12"/>
      <name val="Wingdings"/>
      <charset val="2"/>
    </font>
    <font>
      <sz val="10"/>
      <name val="Wingdings"/>
      <charset val="2"/>
    </font>
    <font>
      <b/>
      <sz val="16"/>
      <name val="Times New Roman"/>
      <family val="1"/>
    </font>
    <font>
      <sz val="16"/>
      <name val="Times New Roman"/>
      <family val="1"/>
    </font>
    <font>
      <sz val="12"/>
      <color theme="3" tint="0.3999755851924192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theme="1"/>
      <name val="FMBindumathi"/>
    </font>
    <font>
      <sz val="12"/>
      <color theme="1"/>
      <name val="Calibri"/>
      <family val="2"/>
    </font>
    <font>
      <sz val="12"/>
      <color rgb="FF00B050"/>
      <name val="Calibri"/>
      <family val="2"/>
      <scheme val="minor"/>
    </font>
    <font>
      <sz val="1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Iskoola Pota"/>
      <family val="2"/>
    </font>
    <font>
      <b/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.5"/>
      <name val="Iskoola Pota"/>
      <family val="2"/>
    </font>
    <font>
      <sz val="7.5"/>
      <color theme="1"/>
      <name val="Calibri"/>
      <family val="2"/>
      <scheme val="minor"/>
    </font>
    <font>
      <sz val="7.5"/>
      <name val="Iskoola Pota"/>
      <family val="2"/>
    </font>
    <font>
      <i/>
      <sz val="7.5"/>
      <color theme="1"/>
      <name val="A Manel B"/>
    </font>
    <font>
      <b/>
      <sz val="7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33CCFF"/>
        <bgColor indexed="64"/>
      </patternFill>
    </fill>
    <fill>
      <patternFill patternType="solid">
        <fgColor theme="3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/>
      </left>
      <right style="hair">
        <color theme="0"/>
      </right>
      <top/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0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6" fillId="0" borderId="0"/>
    <xf numFmtId="0" fontId="40" fillId="6" borderId="0" applyNumberFormat="0" applyBorder="0" applyAlignment="0" applyProtection="0"/>
    <xf numFmtId="9" fontId="8" fillId="0" borderId="0" applyFont="0" applyFill="0" applyBorder="0" applyAlignment="0" applyProtection="0"/>
    <xf numFmtId="0" fontId="94" fillId="7" borderId="62" applyNumberFormat="0" applyAlignment="0" applyProtection="0"/>
  </cellStyleXfs>
  <cellXfs count="1307">
    <xf numFmtId="0" fontId="0" fillId="0" borderId="0" xfId="0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Border="1"/>
    <xf numFmtId="165" fontId="0" fillId="0" borderId="0" xfId="0" applyNumberFormat="1"/>
    <xf numFmtId="0" fontId="0" fillId="0" borderId="0" xfId="0" applyFill="1"/>
    <xf numFmtId="0" fontId="0" fillId="0" borderId="0" xfId="0" applyFill="1" applyBorder="1"/>
    <xf numFmtId="0" fontId="10" fillId="0" borderId="0" xfId="0" applyFont="1"/>
    <xf numFmtId="0" fontId="1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textRotation="90"/>
    </xf>
    <xf numFmtId="0" fontId="0" fillId="0" borderId="0" xfId="0"/>
    <xf numFmtId="0" fontId="29" fillId="0" borderId="0" xfId="0" applyFont="1" applyFill="1" applyAlignment="1">
      <alignment vertical="center"/>
    </xf>
    <xf numFmtId="0" fontId="18" fillId="0" borderId="16" xfId="0" applyFont="1" applyFill="1" applyBorder="1" applyAlignment="1">
      <alignment vertical="center"/>
    </xf>
    <xf numFmtId="0" fontId="18" fillId="3" borderId="16" xfId="0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horizontal="center" vertical="center"/>
    </xf>
    <xf numFmtId="0" fontId="31" fillId="0" borderId="0" xfId="0" applyFont="1"/>
    <xf numFmtId="0" fontId="0" fillId="0" borderId="0" xfId="0" applyFont="1"/>
    <xf numFmtId="0" fontId="0" fillId="0" borderId="16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0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vertical="center"/>
    </xf>
    <xf numFmtId="0" fontId="36" fillId="0" borderId="0" xfId="0" applyFont="1" applyAlignment="1">
      <alignment horizontal="center" vertical="center"/>
    </xf>
    <xf numFmtId="0" fontId="24" fillId="5" borderId="0" xfId="0" applyFont="1" applyFill="1" applyAlignment="1"/>
    <xf numFmtId="0" fontId="20" fillId="5" borderId="0" xfId="0" applyFont="1" applyFill="1" applyAlignment="1">
      <alignment textRotation="180"/>
    </xf>
    <xf numFmtId="0" fontId="0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0" fillId="0" borderId="0" xfId="0" applyAlignment="1">
      <alignment horizontal="right"/>
    </xf>
    <xf numFmtId="0" fontId="25" fillId="0" borderId="0" xfId="0" applyFont="1"/>
    <xf numFmtId="0" fontId="22" fillId="0" borderId="0" xfId="0" applyFont="1"/>
    <xf numFmtId="0" fontId="0" fillId="0" borderId="0" xfId="0"/>
    <xf numFmtId="0" fontId="19" fillId="0" borderId="16" xfId="0" applyFont="1" applyFill="1" applyBorder="1" applyAlignment="1">
      <alignment vertical="center"/>
    </xf>
    <xf numFmtId="0" fontId="19" fillId="3" borderId="16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vertical="center"/>
    </xf>
    <xf numFmtId="0" fontId="19" fillId="0" borderId="19" xfId="0" applyFont="1" applyFill="1" applyBorder="1" applyAlignment="1">
      <alignment vertical="center"/>
    </xf>
    <xf numFmtId="0" fontId="11" fillId="3" borderId="20" xfId="0" applyFont="1" applyFill="1" applyBorder="1" applyAlignment="1">
      <alignment horizontal="center" wrapText="1"/>
    </xf>
    <xf numFmtId="0" fontId="25" fillId="0" borderId="19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28" fillId="4" borderId="0" xfId="0" applyFont="1" applyFill="1"/>
    <xf numFmtId="165" fontId="1" fillId="3" borderId="16" xfId="1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right"/>
    </xf>
    <xf numFmtId="0" fontId="18" fillId="0" borderId="0" xfId="0" applyFont="1" applyFill="1" applyBorder="1" applyAlignment="1">
      <alignment vertical="center"/>
    </xf>
    <xf numFmtId="0" fontId="0" fillId="0" borderId="0" xfId="0"/>
    <xf numFmtId="0" fontId="7" fillId="0" borderId="0" xfId="0" applyFont="1" applyAlignment="1"/>
    <xf numFmtId="0" fontId="13" fillId="0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right"/>
    </xf>
    <xf numFmtId="0" fontId="42" fillId="0" borderId="0" xfId="0" applyFont="1"/>
    <xf numFmtId="9" fontId="0" fillId="0" borderId="0" xfId="0" applyNumberFormat="1"/>
    <xf numFmtId="0" fontId="0" fillId="0" borderId="0" xfId="0"/>
    <xf numFmtId="0" fontId="0" fillId="0" borderId="0" xfId="0" applyBorder="1" applyAlignment="1">
      <alignment wrapText="1"/>
    </xf>
    <xf numFmtId="0" fontId="15" fillId="0" borderId="0" xfId="0" applyFont="1" applyAlignment="1">
      <alignment horizontal="center"/>
    </xf>
    <xf numFmtId="1" fontId="0" fillId="0" borderId="0" xfId="0" applyNumberFormat="1"/>
    <xf numFmtId="0" fontId="19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0" fillId="0" borderId="0" xfId="0"/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0" fillId="0" borderId="0" xfId="0" quotePrefix="1"/>
    <xf numFmtId="0" fontId="0" fillId="0" borderId="0" xfId="0"/>
    <xf numFmtId="0" fontId="42" fillId="0" borderId="0" xfId="0" applyFont="1" applyBorder="1"/>
    <xf numFmtId="0" fontId="42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0" xfId="0" applyFont="1"/>
    <xf numFmtId="0" fontId="0" fillId="0" borderId="0" xfId="0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6" fillId="0" borderId="0" xfId="0" applyFont="1" applyFill="1"/>
    <xf numFmtId="0" fontId="25" fillId="0" borderId="0" xfId="0" applyFont="1" applyFill="1"/>
    <xf numFmtId="0" fontId="25" fillId="0" borderId="0" xfId="0" applyFont="1" applyFill="1" applyAlignment="1">
      <alignment horizontal="right"/>
    </xf>
    <xf numFmtId="0" fontId="25" fillId="0" borderId="0" xfId="0" applyFont="1" applyFill="1" applyAlignment="1">
      <alignment horizontal="center"/>
    </xf>
    <xf numFmtId="0" fontId="6" fillId="0" borderId="2" xfId="0" applyFont="1" applyFill="1" applyBorder="1" applyAlignment="1">
      <alignment vertical="center" wrapText="1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19" fillId="0" borderId="0" xfId="0" applyFont="1" applyFill="1" applyAlignment="1">
      <alignment horizontal="right"/>
    </xf>
    <xf numFmtId="0" fontId="46" fillId="0" borderId="2" xfId="0" applyNumberFormat="1" applyFont="1" applyFill="1" applyBorder="1" applyAlignment="1">
      <alignment horizontal="right" vertical="center"/>
    </xf>
    <xf numFmtId="0" fontId="0" fillId="0" borderId="0" xfId="0" applyNumberFormat="1"/>
    <xf numFmtId="0" fontId="18" fillId="0" borderId="2" xfId="0" applyNumberFormat="1" applyFont="1" applyFill="1" applyBorder="1" applyAlignment="1">
      <alignment horizontal="right"/>
    </xf>
    <xf numFmtId="0" fontId="55" fillId="0" borderId="0" xfId="0" applyFont="1" applyFill="1" applyAlignment="1">
      <alignment horizontal="right" vertical="top" wrapText="1"/>
    </xf>
    <xf numFmtId="0" fontId="19" fillId="0" borderId="0" xfId="0" applyFont="1" applyFill="1" applyAlignment="1">
      <alignment wrapText="1"/>
    </xf>
    <xf numFmtId="0" fontId="25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textRotation="90"/>
    </xf>
    <xf numFmtId="0" fontId="6" fillId="0" borderId="2" xfId="0" applyFont="1" applyFill="1" applyBorder="1"/>
    <xf numFmtId="0" fontId="3" fillId="0" borderId="2" xfId="0" applyFont="1" applyFill="1" applyBorder="1"/>
    <xf numFmtId="0" fontId="25" fillId="0" borderId="0" xfId="0" applyFont="1" applyFill="1" applyAlignment="1">
      <alignment wrapText="1"/>
    </xf>
    <xf numFmtId="0" fontId="2" fillId="0" borderId="0" xfId="0" applyFont="1" applyBorder="1"/>
    <xf numFmtId="0" fontId="2" fillId="0" borderId="4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25" fillId="0" borderId="2" xfId="0" applyFont="1" applyFill="1" applyBorder="1"/>
    <xf numFmtId="0" fontId="25" fillId="0" borderId="2" xfId="0" applyFont="1" applyFill="1" applyBorder="1" applyAlignment="1">
      <alignment horizontal="right" vertical="center"/>
    </xf>
    <xf numFmtId="0" fontId="25" fillId="0" borderId="2" xfId="0" applyFont="1" applyFill="1" applyBorder="1" applyAlignment="1">
      <alignment wrapText="1"/>
    </xf>
    <xf numFmtId="0" fontId="22" fillId="0" borderId="2" xfId="0" applyFont="1" applyFill="1" applyBorder="1"/>
    <xf numFmtId="0" fontId="2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19" fillId="0" borderId="0" xfId="0" applyNumberFormat="1" applyFont="1" applyFill="1"/>
    <xf numFmtId="0" fontId="22" fillId="0" borderId="0" xfId="0" applyFont="1" applyFill="1"/>
    <xf numFmtId="0" fontId="20" fillId="0" borderId="2" xfId="0" applyFont="1" applyFill="1" applyBorder="1" applyAlignment="1">
      <alignment horizontal="right" vertical="center" wrapText="1"/>
    </xf>
    <xf numFmtId="0" fontId="69" fillId="0" borderId="2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/>
    </xf>
    <xf numFmtId="0" fontId="69" fillId="0" borderId="2" xfId="0" applyFont="1" applyFill="1" applyBorder="1" applyAlignment="1">
      <alignment horizontal="right"/>
    </xf>
    <xf numFmtId="0" fontId="6" fillId="0" borderId="2" xfId="0" applyFont="1" applyFill="1" applyBorder="1" applyAlignment="1"/>
    <xf numFmtId="0" fontId="22" fillId="0" borderId="0" xfId="0" applyFont="1" applyFill="1" applyAlignment="1">
      <alignment horizontal="center"/>
    </xf>
    <xf numFmtId="0" fontId="52" fillId="0" borderId="0" xfId="0" applyFont="1" applyBorder="1"/>
    <xf numFmtId="0" fontId="52" fillId="0" borderId="0" xfId="0" applyFont="1" applyBorder="1" applyAlignment="1">
      <alignment vertical="center"/>
    </xf>
    <xf numFmtId="0" fontId="52" fillId="0" borderId="0" xfId="0" applyFont="1" applyBorder="1" applyAlignment="1">
      <alignment horizontal="left" indent="1"/>
    </xf>
    <xf numFmtId="0" fontId="43" fillId="0" borderId="0" xfId="0" applyFont="1" applyBorder="1" applyAlignment="1">
      <alignment vertical="center" textRotation="90" wrapText="1"/>
    </xf>
    <xf numFmtId="0" fontId="43" fillId="0" borderId="0" xfId="0" applyFont="1" applyBorder="1" applyAlignment="1">
      <alignment vertical="center" textRotation="90"/>
    </xf>
    <xf numFmtId="0" fontId="43" fillId="0" borderId="0" xfId="0" applyFont="1" applyBorder="1" applyAlignment="1">
      <alignment textRotation="90"/>
    </xf>
    <xf numFmtId="9" fontId="0" fillId="0" borderId="0" xfId="0" applyNumberFormat="1" applyBorder="1"/>
    <xf numFmtId="0" fontId="2" fillId="0" borderId="0" xfId="0" applyFont="1" applyFill="1"/>
    <xf numFmtId="0" fontId="2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45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42" fillId="0" borderId="2" xfId="0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6" fillId="0" borderId="5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right" vertical="center"/>
    </xf>
    <xf numFmtId="0" fontId="50" fillId="0" borderId="9" xfId="0" applyFont="1" applyFill="1" applyBorder="1" applyAlignment="1">
      <alignment horizontal="left" vertical="center"/>
    </xf>
    <xf numFmtId="0" fontId="48" fillId="0" borderId="2" xfId="0" applyFont="1" applyFill="1" applyBorder="1"/>
    <xf numFmtId="0" fontId="50" fillId="0" borderId="2" xfId="0" applyFont="1" applyFill="1" applyBorder="1" applyAlignment="1">
      <alignment horizontal="left" vertical="center"/>
    </xf>
    <xf numFmtId="0" fontId="44" fillId="0" borderId="0" xfId="0" applyFont="1" applyBorder="1"/>
    <xf numFmtId="0" fontId="0" fillId="0" borderId="0" xfId="0" applyAlignment="1">
      <alignment horizontal="center"/>
    </xf>
    <xf numFmtId="0" fontId="19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4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vertical="center"/>
    </xf>
    <xf numFmtId="0" fontId="19" fillId="0" borderId="2" xfId="0" applyFont="1" applyFill="1" applyBorder="1" applyAlignment="1"/>
    <xf numFmtId="0" fontId="18" fillId="0" borderId="2" xfId="0" applyFont="1" applyFill="1" applyBorder="1" applyAlignment="1">
      <alignment vertical="center"/>
    </xf>
    <xf numFmtId="0" fontId="19" fillId="0" borderId="2" xfId="0" applyFont="1" applyFill="1" applyBorder="1"/>
    <xf numFmtId="0" fontId="18" fillId="0" borderId="2" xfId="0" applyFont="1" applyFill="1" applyBorder="1" applyAlignment="1">
      <alignment horizontal="left"/>
    </xf>
    <xf numFmtId="0" fontId="19" fillId="0" borderId="5" xfId="0" applyFont="1" applyFill="1" applyBorder="1"/>
    <xf numFmtId="0" fontId="18" fillId="0" borderId="5" xfId="0" applyFont="1" applyFill="1" applyBorder="1" applyAlignment="1"/>
    <xf numFmtId="0" fontId="18" fillId="0" borderId="5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left"/>
    </xf>
    <xf numFmtId="0" fontId="19" fillId="0" borderId="5" xfId="0" applyFont="1" applyFill="1" applyBorder="1" applyAlignment="1">
      <alignment vertical="center"/>
    </xf>
    <xf numFmtId="0" fontId="19" fillId="0" borderId="5" xfId="0" applyFont="1" applyFill="1" applyBorder="1" applyAlignment="1">
      <alignment wrapText="1"/>
    </xf>
    <xf numFmtId="0" fontId="18" fillId="0" borderId="5" xfId="0" applyFont="1" applyFill="1" applyBorder="1"/>
    <xf numFmtId="0" fontId="19" fillId="0" borderId="5" xfId="0" applyFont="1" applyFill="1" applyBorder="1" applyAlignment="1"/>
    <xf numFmtId="0" fontId="18" fillId="0" borderId="5" xfId="0" applyFont="1" applyFill="1" applyBorder="1" applyAlignment="1">
      <alignment wrapText="1"/>
    </xf>
    <xf numFmtId="0" fontId="19" fillId="0" borderId="5" xfId="0" applyFont="1" applyFill="1" applyBorder="1" applyAlignment="1">
      <alignment vertical="center" wrapText="1"/>
    </xf>
    <xf numFmtId="0" fontId="18" fillId="0" borderId="2" xfId="0" applyFont="1" applyFill="1" applyBorder="1"/>
    <xf numFmtId="0" fontId="0" fillId="0" borderId="0" xfId="0" applyFill="1" applyAlignment="1">
      <alignment wrapText="1"/>
    </xf>
    <xf numFmtId="9" fontId="0" fillId="0" borderId="0" xfId="0" applyNumberFormat="1" applyFill="1" applyBorder="1"/>
    <xf numFmtId="0" fontId="19" fillId="0" borderId="2" xfId="0" applyFont="1" applyFill="1" applyBorder="1" applyAlignment="1">
      <alignment vertical="center" wrapText="1"/>
    </xf>
    <xf numFmtId="0" fontId="0" fillId="0" borderId="0" xfId="0" applyBorder="1" applyAlignment="1">
      <alignment horizontal="right"/>
    </xf>
    <xf numFmtId="165" fontId="0" fillId="0" borderId="0" xfId="0" applyNumberFormat="1" applyAlignment="1">
      <alignment horizontal="right"/>
    </xf>
    <xf numFmtId="0" fontId="20" fillId="0" borderId="0" xfId="0" applyFont="1" applyFill="1" applyAlignment="1">
      <alignment wrapText="1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right"/>
    </xf>
    <xf numFmtId="0" fontId="18" fillId="0" borderId="2" xfId="0" applyFont="1" applyFill="1" applyBorder="1" applyAlignment="1">
      <alignment horizontal="right"/>
    </xf>
    <xf numFmtId="0" fontId="18" fillId="0" borderId="2" xfId="0" applyFont="1" applyFill="1" applyBorder="1" applyAlignment="1"/>
    <xf numFmtId="0" fontId="19" fillId="0" borderId="2" xfId="0" applyFont="1" applyFill="1" applyBorder="1" applyAlignment="1">
      <alignment wrapText="1"/>
    </xf>
    <xf numFmtId="0" fontId="19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18" fillId="0" borderId="2" xfId="0" applyFont="1" applyFill="1" applyBorder="1" applyAlignment="1">
      <alignment wrapText="1"/>
    </xf>
    <xf numFmtId="0" fontId="18" fillId="0" borderId="4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0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textRotation="90"/>
    </xf>
    <xf numFmtId="0" fontId="46" fillId="0" borderId="2" xfId="0" applyNumberFormat="1" applyFont="1" applyFill="1" applyBorder="1" applyAlignment="1">
      <alignment horizontal="center" vertical="center"/>
    </xf>
    <xf numFmtId="0" fontId="47" fillId="0" borderId="2" xfId="0" applyNumberFormat="1" applyFont="1" applyFill="1" applyBorder="1" applyAlignment="1">
      <alignment horizontal="left" vertical="center"/>
    </xf>
    <xf numFmtId="0" fontId="47" fillId="0" borderId="2" xfId="0" applyNumberFormat="1" applyFont="1" applyFill="1" applyBorder="1" applyAlignment="1">
      <alignment vertical="center"/>
    </xf>
    <xf numFmtId="0" fontId="46" fillId="0" borderId="2" xfId="1" applyNumberFormat="1" applyFont="1" applyFill="1" applyBorder="1" applyAlignment="1">
      <alignment horizontal="right" vertical="center" wrapText="1"/>
    </xf>
    <xf numFmtId="0" fontId="46" fillId="0" borderId="2" xfId="0" applyFont="1" applyFill="1" applyBorder="1" applyAlignment="1">
      <alignment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19" fillId="0" borderId="2" xfId="0" applyFont="1" applyFill="1" applyBorder="1" applyAlignment="1">
      <alignment textRotation="90" wrapText="1"/>
    </xf>
    <xf numFmtId="0" fontId="19" fillId="0" borderId="2" xfId="0" applyFont="1" applyFill="1" applyBorder="1" applyAlignment="1">
      <alignment textRotation="90"/>
    </xf>
    <xf numFmtId="0" fontId="19" fillId="0" borderId="2" xfId="0" applyFont="1" applyFill="1" applyBorder="1" applyAlignment="1">
      <alignment horizontal="center" textRotation="90" wrapText="1"/>
    </xf>
    <xf numFmtId="0" fontId="19" fillId="0" borderId="2" xfId="0" applyFont="1" applyFill="1" applyBorder="1" applyAlignment="1">
      <alignment horizontal="center" textRotation="90"/>
    </xf>
    <xf numFmtId="0" fontId="6" fillId="0" borderId="2" xfId="0" applyFont="1" applyFill="1" applyBorder="1" applyAlignment="1">
      <alignment horizontal="center" wrapText="1"/>
    </xf>
    <xf numFmtId="0" fontId="0" fillId="0" borderId="0" xfId="0" applyFill="1" applyAlignment="1">
      <alignment textRotation="90"/>
    </xf>
    <xf numFmtId="0" fontId="18" fillId="0" borderId="2" xfId="0" applyFont="1" applyFill="1" applyBorder="1" applyAlignment="1">
      <alignment textRotation="90" wrapText="1"/>
    </xf>
    <xf numFmtId="0" fontId="18" fillId="0" borderId="2" xfId="0" applyFont="1" applyFill="1" applyBorder="1" applyAlignment="1">
      <alignment horizontal="center" textRotation="90" wrapText="1"/>
    </xf>
    <xf numFmtId="0" fontId="22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wrapText="1"/>
    </xf>
    <xf numFmtId="0" fontId="22" fillId="0" borderId="2" xfId="0" applyFont="1" applyFill="1" applyBorder="1" applyAlignment="1">
      <alignment horizontal="right"/>
    </xf>
    <xf numFmtId="0" fontId="22" fillId="0" borderId="2" xfId="0" applyFont="1" applyFill="1" applyBorder="1" applyAlignment="1">
      <alignment horizontal="left"/>
    </xf>
    <xf numFmtId="0" fontId="22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wrapText="1"/>
    </xf>
    <xf numFmtId="0" fontId="6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horizontal="left" wrapText="1"/>
    </xf>
    <xf numFmtId="0" fontId="73" fillId="0" borderId="0" xfId="0" applyFont="1" applyFill="1" applyAlignment="1">
      <alignment horizontal="right"/>
    </xf>
    <xf numFmtId="0" fontId="73" fillId="0" borderId="0" xfId="0" applyFont="1" applyFill="1"/>
    <xf numFmtId="1" fontId="73" fillId="0" borderId="0" xfId="0" applyNumberFormat="1" applyFont="1" applyFill="1" applyAlignment="1">
      <alignment horizontal="right"/>
    </xf>
    <xf numFmtId="1" fontId="73" fillId="0" borderId="0" xfId="0" applyNumberFormat="1" applyFont="1" applyFill="1"/>
    <xf numFmtId="0" fontId="75" fillId="0" borderId="0" xfId="0" applyFont="1" applyAlignment="1">
      <alignment horizontal="right"/>
    </xf>
    <xf numFmtId="0" fontId="75" fillId="0" borderId="0" xfId="0" applyFont="1"/>
    <xf numFmtId="0" fontId="73" fillId="0" borderId="0" xfId="0" applyFont="1"/>
    <xf numFmtId="1" fontId="75" fillId="0" borderId="0" xfId="0" applyNumberFormat="1" applyFont="1"/>
    <xf numFmtId="0" fontId="74" fillId="0" borderId="24" xfId="0" applyFont="1" applyFill="1" applyBorder="1" applyAlignment="1">
      <alignment horizontal="center" textRotation="90" wrapText="1"/>
    </xf>
    <xf numFmtId="0" fontId="19" fillId="0" borderId="0" xfId="0" applyFont="1" applyFill="1" applyAlignment="1"/>
    <xf numFmtId="0" fontId="71" fillId="0" borderId="2" xfId="0" applyFont="1" applyFill="1" applyBorder="1" applyAlignment="1">
      <alignment horizontal="right"/>
    </xf>
    <xf numFmtId="0" fontId="23" fillId="0" borderId="2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25" fillId="2" borderId="0" xfId="0" applyFont="1" applyFill="1"/>
    <xf numFmtId="0" fontId="18" fillId="2" borderId="0" xfId="0" applyFont="1" applyFill="1" applyBorder="1" applyAlignment="1">
      <alignment vertical="center"/>
    </xf>
    <xf numFmtId="0" fontId="51" fillId="2" borderId="2" xfId="0" applyFont="1" applyFill="1" applyBorder="1" applyAlignment="1">
      <alignment horizontal="center" vertical="center"/>
    </xf>
    <xf numFmtId="0" fontId="62" fillId="2" borderId="5" xfId="0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25" fillId="2" borderId="2" xfId="0" applyFont="1" applyFill="1" applyBorder="1"/>
    <xf numFmtId="0" fontId="25" fillId="2" borderId="0" xfId="0" applyFont="1" applyFill="1" applyBorder="1"/>
    <xf numFmtId="0" fontId="25" fillId="2" borderId="0" xfId="0" applyFont="1" applyFill="1" applyAlignment="1">
      <alignment wrapText="1"/>
    </xf>
    <xf numFmtId="0" fontId="46" fillId="2" borderId="2" xfId="0" applyFont="1" applyFill="1" applyBorder="1" applyAlignment="1">
      <alignment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center"/>
    </xf>
    <xf numFmtId="0" fontId="51" fillId="2" borderId="5" xfId="0" applyFont="1" applyFill="1" applyBorder="1" applyAlignment="1">
      <alignment horizontal="center"/>
    </xf>
    <xf numFmtId="0" fontId="46" fillId="2" borderId="2" xfId="0" applyFont="1" applyFill="1" applyBorder="1" applyAlignment="1">
      <alignment horizontal="center"/>
    </xf>
    <xf numFmtId="0" fontId="51" fillId="2" borderId="2" xfId="0" applyFont="1" applyFill="1" applyBorder="1"/>
    <xf numFmtId="0" fontId="51" fillId="2" borderId="5" xfId="0" applyFont="1" applyFill="1" applyBorder="1"/>
    <xf numFmtId="0" fontId="2" fillId="0" borderId="2" xfId="0" applyFont="1" applyFill="1" applyBorder="1"/>
    <xf numFmtId="0" fontId="23" fillId="0" borderId="2" xfId="0" applyFont="1" applyFill="1" applyBorder="1" applyAlignment="1">
      <alignment textRotation="90"/>
    </xf>
    <xf numFmtId="0" fontId="23" fillId="0" borderId="2" xfId="0" applyFont="1" applyFill="1" applyBorder="1" applyAlignment="1">
      <alignment textRotation="90" wrapText="1"/>
    </xf>
    <xf numFmtId="0" fontId="25" fillId="0" borderId="0" xfId="0" applyFont="1" applyFill="1" applyBorder="1" applyAlignment="1"/>
    <xf numFmtId="0" fontId="25" fillId="0" borderId="2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/>
    </xf>
    <xf numFmtId="0" fontId="76" fillId="0" borderId="0" xfId="0" applyFont="1" applyFill="1"/>
    <xf numFmtId="0" fontId="20" fillId="0" borderId="2" xfId="0" applyFont="1" applyFill="1" applyBorder="1" applyAlignment="1">
      <alignment horizontal="right" vertical="center"/>
    </xf>
    <xf numFmtId="0" fontId="25" fillId="0" borderId="2" xfId="0" applyFont="1" applyFill="1" applyBorder="1" applyAlignment="1">
      <alignment horizontal="right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right"/>
    </xf>
    <xf numFmtId="0" fontId="22" fillId="0" borderId="2" xfId="0" applyFont="1" applyFill="1" applyBorder="1" applyAlignment="1">
      <alignment vertical="center"/>
    </xf>
    <xf numFmtId="0" fontId="20" fillId="0" borderId="0" xfId="0" applyFont="1" applyFill="1" applyAlignment="1"/>
    <xf numFmtId="0" fontId="18" fillId="0" borderId="2" xfId="0" applyFont="1" applyFill="1" applyBorder="1" applyAlignment="1">
      <alignment horizontal="center" vertical="center" wrapText="1"/>
    </xf>
    <xf numFmtId="0" fontId="25" fillId="0" borderId="2" xfId="1" applyNumberFormat="1" applyFont="1" applyFill="1" applyBorder="1" applyAlignment="1">
      <alignment horizontal="right"/>
    </xf>
    <xf numFmtId="0" fontId="25" fillId="0" borderId="2" xfId="1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/>
    </xf>
    <xf numFmtId="165" fontId="51" fillId="0" borderId="2" xfId="1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25" fillId="0" borderId="2" xfId="0" applyFont="1" applyFill="1" applyBorder="1" applyAlignment="1">
      <alignment horizontal="left"/>
    </xf>
    <xf numFmtId="0" fontId="22" fillId="0" borderId="4" xfId="0" applyFont="1" applyFill="1" applyBorder="1" applyAlignment="1">
      <alignment horizontal="center" vertical="center"/>
    </xf>
    <xf numFmtId="0" fontId="25" fillId="0" borderId="4" xfId="0" applyFont="1" applyFill="1" applyBorder="1"/>
    <xf numFmtId="0" fontId="22" fillId="0" borderId="2" xfId="0" applyFont="1" applyFill="1" applyBorder="1" applyAlignment="1">
      <alignment horizontal="right" vertical="center"/>
    </xf>
    <xf numFmtId="0" fontId="78" fillId="0" borderId="2" xfId="0" applyFont="1" applyFill="1" applyBorder="1" applyAlignment="1">
      <alignment horizontal="center" vertical="center" wrapText="1"/>
    </xf>
    <xf numFmtId="0" fontId="79" fillId="0" borderId="2" xfId="0" applyFont="1" applyFill="1" applyBorder="1" applyAlignment="1">
      <alignment horizontal="center" vertical="center" wrapText="1"/>
    </xf>
    <xf numFmtId="0" fontId="79" fillId="0" borderId="2" xfId="0" applyFont="1" applyFill="1" applyBorder="1" applyAlignment="1">
      <alignment horizontal="left" vertical="center" wrapText="1"/>
    </xf>
    <xf numFmtId="0" fontId="79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right" vertical="center"/>
    </xf>
    <xf numFmtId="165" fontId="25" fillId="0" borderId="2" xfId="1" applyNumberFormat="1" applyFont="1" applyFill="1" applyBorder="1" applyAlignment="1">
      <alignment horizontal="right" vertical="center"/>
    </xf>
    <xf numFmtId="0" fontId="76" fillId="0" borderId="0" xfId="0" applyFont="1" applyFill="1" applyAlignment="1">
      <alignment horizontal="center"/>
    </xf>
    <xf numFmtId="0" fontId="61" fillId="0" borderId="0" xfId="0" applyFont="1" applyFill="1" applyAlignment="1"/>
    <xf numFmtId="0" fontId="77" fillId="0" borderId="0" xfId="0" applyFont="1" applyFill="1"/>
    <xf numFmtId="0" fontId="66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77" fillId="0" borderId="0" xfId="0" applyFont="1" applyFill="1" applyAlignme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/>
    </xf>
    <xf numFmtId="0" fontId="45" fillId="0" borderId="0" xfId="0" applyFont="1" applyFill="1" applyBorder="1" applyAlignment="1"/>
    <xf numFmtId="0" fontId="25" fillId="0" borderId="2" xfId="0" applyFont="1" applyFill="1" applyBorder="1" applyAlignment="1">
      <alignment horizontal="center" textRotation="90" wrapText="1"/>
    </xf>
    <xf numFmtId="0" fontId="19" fillId="0" borderId="2" xfId="0" applyFont="1" applyFill="1" applyBorder="1" applyAlignment="1">
      <alignment horizontal="right" vertical="center" wrapText="1"/>
    </xf>
    <xf numFmtId="0" fontId="25" fillId="0" borderId="2" xfId="0" applyFont="1" applyFill="1" applyBorder="1" applyAlignment="1">
      <alignment vertical="center" wrapText="1"/>
    </xf>
    <xf numFmtId="1" fontId="19" fillId="0" borderId="2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>
      <alignment textRotation="180"/>
    </xf>
    <xf numFmtId="0" fontId="18" fillId="0" borderId="0" xfId="0" applyFont="1" applyFill="1" applyAlignment="1">
      <alignment wrapText="1"/>
    </xf>
    <xf numFmtId="0" fontId="47" fillId="0" borderId="0" xfId="0" applyFont="1" applyFill="1" applyAlignment="1"/>
    <xf numFmtId="0" fontId="47" fillId="0" borderId="0" xfId="0" applyFont="1" applyFill="1" applyAlignment="1">
      <alignment horizontal="center"/>
    </xf>
    <xf numFmtId="0" fontId="20" fillId="0" borderId="2" xfId="0" applyFont="1" applyFill="1" applyBorder="1"/>
    <xf numFmtId="0" fontId="25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5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wrapText="1"/>
    </xf>
    <xf numFmtId="0" fontId="25" fillId="0" borderId="49" xfId="0" applyFont="1" applyFill="1" applyBorder="1" applyAlignment="1"/>
    <xf numFmtId="0" fontId="25" fillId="0" borderId="2" xfId="0" applyFont="1" applyFill="1" applyBorder="1" applyAlignment="1"/>
    <xf numFmtId="0" fontId="25" fillId="0" borderId="50" xfId="0" applyFont="1" applyFill="1" applyBorder="1" applyAlignment="1"/>
    <xf numFmtId="0" fontId="25" fillId="0" borderId="0" xfId="0" applyFont="1" applyFill="1" applyAlignment="1"/>
    <xf numFmtId="0" fontId="25" fillId="0" borderId="49" xfId="0" applyFont="1" applyFill="1" applyBorder="1"/>
    <xf numFmtId="0" fontId="25" fillId="0" borderId="50" xfId="0" applyFont="1" applyFill="1" applyBorder="1"/>
    <xf numFmtId="0" fontId="25" fillId="0" borderId="56" xfId="0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5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right" wrapText="1"/>
    </xf>
    <xf numFmtId="0" fontId="77" fillId="0" borderId="0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vertical="top"/>
    </xf>
    <xf numFmtId="0" fontId="25" fillId="0" borderId="2" xfId="0" applyFont="1" applyFill="1" applyBorder="1" applyAlignment="1">
      <alignment vertical="top"/>
    </xf>
    <xf numFmtId="0" fontId="20" fillId="0" borderId="2" xfId="0" applyFont="1" applyFill="1" applyBorder="1" applyAlignment="1">
      <alignment vertical="top" wrapText="1"/>
    </xf>
    <xf numFmtId="0" fontId="20" fillId="0" borderId="2" xfId="0" applyFont="1" applyFill="1" applyBorder="1" applyAlignment="1">
      <alignment textRotation="90" wrapText="1"/>
    </xf>
    <xf numFmtId="0" fontId="33" fillId="0" borderId="2" xfId="0" applyFont="1" applyFill="1" applyBorder="1"/>
    <xf numFmtId="0" fontId="25" fillId="0" borderId="1" xfId="0" applyFont="1" applyFill="1" applyBorder="1" applyAlignment="1">
      <alignment horizontal="right"/>
    </xf>
    <xf numFmtId="0" fontId="25" fillId="0" borderId="2" xfId="0" applyFont="1" applyFill="1" applyBorder="1" applyAlignment="1">
      <alignment textRotation="90" wrapText="1"/>
    </xf>
    <xf numFmtId="49" fontId="62" fillId="0" borderId="2" xfId="1" applyNumberFormat="1" applyFont="1" applyFill="1" applyBorder="1" applyAlignment="1">
      <alignment horizontal="right" vertical="center"/>
    </xf>
    <xf numFmtId="0" fontId="61" fillId="0" borderId="0" xfId="0" applyFont="1" applyFill="1" applyAlignment="1">
      <alignment vertical="center"/>
    </xf>
    <xf numFmtId="0" fontId="25" fillId="0" borderId="0" xfId="0" applyFont="1" applyFill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wrapText="1"/>
    </xf>
    <xf numFmtId="0" fontId="18" fillId="0" borderId="2" xfId="0" applyFont="1" applyFill="1" applyBorder="1" applyAlignment="1">
      <alignment horizontal="left" vertical="center"/>
    </xf>
    <xf numFmtId="3" fontId="25" fillId="0" borderId="0" xfId="0" applyNumberFormat="1" applyFont="1" applyFill="1"/>
    <xf numFmtId="0" fontId="47" fillId="0" borderId="2" xfId="0" applyFont="1" applyFill="1" applyBorder="1" applyAlignment="1">
      <alignment horizontal="center" vertical="center"/>
    </xf>
    <xf numFmtId="0" fontId="77" fillId="0" borderId="0" xfId="0" applyFont="1" applyFill="1" applyBorder="1"/>
    <xf numFmtId="0" fontId="65" fillId="0" borderId="2" xfId="0" applyFont="1" applyFill="1" applyBorder="1" applyAlignment="1">
      <alignment horizontal="center" textRotation="90"/>
    </xf>
    <xf numFmtId="165" fontId="25" fillId="0" borderId="0" xfId="1" applyNumberFormat="1" applyFont="1" applyFill="1" applyBorder="1"/>
    <xf numFmtId="166" fontId="25" fillId="0" borderId="0" xfId="1" applyNumberFormat="1" applyFont="1" applyFill="1" applyBorder="1"/>
    <xf numFmtId="166" fontId="25" fillId="0" borderId="33" xfId="1" applyNumberFormat="1" applyFont="1" applyFill="1" applyBorder="1"/>
    <xf numFmtId="0" fontId="20" fillId="0" borderId="2" xfId="0" applyFont="1" applyFill="1" applyBorder="1" applyAlignment="1">
      <alignment vertical="center"/>
    </xf>
    <xf numFmtId="0" fontId="68" fillId="0" borderId="0" xfId="0" applyFont="1" applyFill="1" applyBorder="1" applyAlignment="1">
      <alignment vertical="center"/>
    </xf>
    <xf numFmtId="165" fontId="25" fillId="0" borderId="2" xfId="1" applyNumberFormat="1" applyFont="1" applyFill="1" applyBorder="1" applyAlignment="1">
      <alignment horizontal="right"/>
    </xf>
    <xf numFmtId="1" fontId="19" fillId="0" borderId="2" xfId="1" applyNumberFormat="1" applyFont="1" applyFill="1" applyBorder="1" applyAlignment="1">
      <alignment horizontal="right"/>
    </xf>
    <xf numFmtId="165" fontId="25" fillId="0" borderId="2" xfId="1" applyNumberFormat="1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1" fontId="19" fillId="0" borderId="0" xfId="1" applyNumberFormat="1" applyFont="1" applyFill="1" applyBorder="1" applyAlignment="1">
      <alignment horizontal="right" vertical="center"/>
    </xf>
    <xf numFmtId="1" fontId="19" fillId="0" borderId="0" xfId="0" applyNumberFormat="1" applyFont="1" applyFill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right" vertical="center"/>
    </xf>
    <xf numFmtId="0" fontId="46" fillId="0" borderId="2" xfId="2" applyFont="1" applyFill="1" applyBorder="1"/>
    <xf numFmtId="0" fontId="46" fillId="0" borderId="0" xfId="2" applyFont="1" applyFill="1" applyBorder="1" applyAlignment="1">
      <alignment horizontal="right"/>
    </xf>
    <xf numFmtId="0" fontId="19" fillId="0" borderId="2" xfId="2" applyFont="1" applyFill="1" applyBorder="1"/>
    <xf numFmtId="165" fontId="18" fillId="0" borderId="2" xfId="1" applyNumberFormat="1" applyFont="1" applyFill="1" applyBorder="1" applyAlignment="1">
      <alignment horizontal="center" vertical="center" wrapText="1"/>
    </xf>
    <xf numFmtId="1" fontId="19" fillId="0" borderId="2" xfId="1" applyNumberFormat="1" applyFont="1" applyFill="1" applyBorder="1" applyAlignment="1">
      <alignment horizontal="right" vertical="center"/>
    </xf>
    <xf numFmtId="165" fontId="19" fillId="0" borderId="2" xfId="1" applyNumberFormat="1" applyFont="1" applyFill="1" applyBorder="1" applyAlignment="1">
      <alignment horizontal="right" vertical="center"/>
    </xf>
    <xf numFmtId="1" fontId="19" fillId="0" borderId="2" xfId="0" applyNumberFormat="1" applyFont="1" applyFill="1" applyBorder="1" applyAlignment="1">
      <alignment horizontal="right" vertical="center"/>
    </xf>
    <xf numFmtId="165" fontId="19" fillId="0" borderId="2" xfId="1" applyNumberFormat="1" applyFont="1" applyFill="1" applyBorder="1" applyAlignment="1">
      <alignment horizontal="right"/>
    </xf>
    <xf numFmtId="165" fontId="19" fillId="0" borderId="2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center" vertical="center"/>
    </xf>
    <xf numFmtId="0" fontId="19" fillId="0" borderId="37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left" wrapText="1"/>
    </xf>
    <xf numFmtId="165" fontId="25" fillId="0" borderId="2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vertical="center"/>
    </xf>
    <xf numFmtId="165" fontId="20" fillId="0" borderId="2" xfId="1" applyNumberFormat="1" applyFont="1" applyFill="1" applyBorder="1" applyAlignment="1">
      <alignment horizontal="right"/>
    </xf>
    <xf numFmtId="0" fontId="25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9" fillId="0" borderId="0" xfId="0" applyFont="1" applyFill="1" applyAlignment="1">
      <alignment horizontal="left"/>
    </xf>
    <xf numFmtId="0" fontId="19" fillId="0" borderId="4" xfId="0" applyFont="1" applyFill="1" applyBorder="1" applyAlignment="1">
      <alignment horizontal="left"/>
    </xf>
    <xf numFmtId="0" fontId="19" fillId="0" borderId="1" xfId="0" applyFont="1" applyFill="1" applyBorder="1" applyAlignment="1"/>
    <xf numFmtId="0" fontId="25" fillId="0" borderId="40" xfId="0" applyFont="1" applyFill="1" applyBorder="1"/>
    <xf numFmtId="165" fontId="18" fillId="0" borderId="2" xfId="1" applyNumberFormat="1" applyFont="1" applyFill="1" applyBorder="1" applyAlignment="1">
      <alignment horizontal="center" wrapText="1"/>
    </xf>
    <xf numFmtId="0" fontId="46" fillId="0" borderId="2" xfId="0" applyFont="1" applyFill="1" applyBorder="1" applyAlignment="1">
      <alignment horizontal="right" vertical="center"/>
    </xf>
    <xf numFmtId="165" fontId="46" fillId="0" borderId="2" xfId="0" applyNumberFormat="1" applyFont="1" applyFill="1" applyBorder="1" applyAlignment="1">
      <alignment horizontal="right"/>
    </xf>
    <xf numFmtId="165" fontId="46" fillId="0" borderId="2" xfId="1" applyNumberFormat="1" applyFont="1" applyFill="1" applyBorder="1" applyAlignment="1">
      <alignment horizontal="right"/>
    </xf>
    <xf numFmtId="0" fontId="46" fillId="0" borderId="2" xfId="0" applyFont="1" applyFill="1" applyBorder="1" applyAlignment="1">
      <alignment horizontal="right"/>
    </xf>
    <xf numFmtId="165" fontId="46" fillId="0" borderId="2" xfId="1" applyNumberFormat="1" applyFont="1" applyFill="1" applyBorder="1" applyAlignment="1">
      <alignment horizontal="right" vertical="center"/>
    </xf>
    <xf numFmtId="165" fontId="46" fillId="0" borderId="5" xfId="1" applyNumberFormat="1" applyFont="1" applyFill="1" applyBorder="1" applyAlignment="1">
      <alignment horizontal="right" vertical="center"/>
    </xf>
    <xf numFmtId="165" fontId="46" fillId="0" borderId="5" xfId="1" applyNumberFormat="1" applyFont="1" applyFill="1" applyBorder="1" applyAlignment="1">
      <alignment horizontal="right"/>
    </xf>
    <xf numFmtId="165" fontId="46" fillId="0" borderId="2" xfId="1" applyNumberFormat="1" applyFont="1" applyFill="1" applyBorder="1" applyAlignment="1">
      <alignment horizontal="right" vertical="center" wrapText="1"/>
    </xf>
    <xf numFmtId="165" fontId="46" fillId="0" borderId="5" xfId="1" applyNumberFormat="1" applyFont="1" applyFill="1" applyBorder="1" applyAlignment="1">
      <alignment horizontal="right" vertical="center" wrapText="1"/>
    </xf>
    <xf numFmtId="0" fontId="46" fillId="0" borderId="5" xfId="0" applyFont="1" applyFill="1" applyBorder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/>
    <xf numFmtId="0" fontId="6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/>
    </xf>
    <xf numFmtId="0" fontId="3" fillId="0" borderId="6" xfId="0" applyFont="1" applyFill="1" applyBorder="1" applyAlignment="1">
      <alignment wrapText="1"/>
    </xf>
    <xf numFmtId="0" fontId="3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vertical="center" wrapText="1"/>
    </xf>
    <xf numFmtId="0" fontId="45" fillId="0" borderId="2" xfId="0" applyFont="1" applyFill="1" applyBorder="1" applyAlignment="1"/>
    <xf numFmtId="2" fontId="3" fillId="0" borderId="2" xfId="0" applyNumberFormat="1" applyFont="1" applyFill="1" applyBorder="1"/>
    <xf numFmtId="0" fontId="25" fillId="0" borderId="0" xfId="3" applyFont="1" applyFill="1"/>
    <xf numFmtId="0" fontId="85" fillId="0" borderId="0" xfId="0" applyFont="1" applyFill="1" applyBorder="1" applyAlignment="1"/>
    <xf numFmtId="0" fontId="47" fillId="0" borderId="0" xfId="0" applyFont="1" applyFill="1" applyBorder="1" applyAlignment="1">
      <alignment horizontal="left"/>
    </xf>
    <xf numFmtId="0" fontId="47" fillId="0" borderId="0" xfId="0" applyFont="1" applyFill="1" applyBorder="1" applyAlignment="1"/>
    <xf numFmtId="0" fontId="62" fillId="0" borderId="0" xfId="0" applyFont="1" applyFill="1" applyBorder="1" applyAlignment="1"/>
    <xf numFmtId="0" fontId="19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19" fillId="0" borderId="2" xfId="0" applyNumberFormat="1" applyFont="1" applyFill="1" applyBorder="1" applyAlignment="1">
      <alignment horizontal="right" vertical="center"/>
    </xf>
    <xf numFmtId="167" fontId="19" fillId="0" borderId="2" xfId="0" applyNumberFormat="1" applyFont="1" applyFill="1" applyBorder="1" applyAlignment="1">
      <alignment horizontal="right" vertical="center"/>
    </xf>
    <xf numFmtId="2" fontId="19" fillId="0" borderId="2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horizontal="left" wrapText="1"/>
    </xf>
    <xf numFmtId="0" fontId="19" fillId="0" borderId="2" xfId="2" applyFont="1" applyFill="1" applyBorder="1" applyAlignment="1">
      <alignment horizontal="left"/>
    </xf>
    <xf numFmtId="0" fontId="19" fillId="0" borderId="2" xfId="2" applyFont="1" applyFill="1" applyBorder="1" applyAlignment="1">
      <alignment horizontal="left" wrapText="1"/>
    </xf>
    <xf numFmtId="2" fontId="19" fillId="0" borderId="2" xfId="0" applyNumberFormat="1" applyFont="1" applyFill="1" applyBorder="1" applyAlignment="1">
      <alignment horizontal="left"/>
    </xf>
    <xf numFmtId="2" fontId="19" fillId="0" borderId="2" xfId="0" applyNumberFormat="1" applyFont="1" applyFill="1" applyBorder="1" applyAlignment="1">
      <alignment horizontal="right" vertical="center" wrapText="1"/>
    </xf>
    <xf numFmtId="1" fontId="19" fillId="0" borderId="2" xfId="4" applyNumberFormat="1" applyFont="1" applyFill="1" applyBorder="1" applyAlignment="1">
      <alignment horizontal="right" vertical="center"/>
    </xf>
    <xf numFmtId="167" fontId="19" fillId="0" borderId="2" xfId="0" applyNumberFormat="1" applyFont="1" applyFill="1" applyBorder="1" applyAlignment="1">
      <alignment horizontal="right"/>
    </xf>
    <xf numFmtId="1" fontId="19" fillId="0" borderId="2" xfId="0" applyNumberFormat="1" applyFont="1" applyFill="1" applyBorder="1" applyAlignment="1">
      <alignment horizontal="right"/>
    </xf>
    <xf numFmtId="167" fontId="19" fillId="0" borderId="2" xfId="0" applyNumberFormat="1" applyFont="1" applyFill="1" applyBorder="1" applyAlignment="1">
      <alignment horizontal="right" wrapText="1"/>
    </xf>
    <xf numFmtId="2" fontId="19" fillId="0" borderId="2" xfId="0" applyNumberFormat="1" applyFont="1" applyFill="1" applyBorder="1" applyAlignment="1">
      <alignment horizontal="right"/>
    </xf>
    <xf numFmtId="0" fontId="19" fillId="0" borderId="2" xfId="0" applyNumberFormat="1" applyFont="1" applyFill="1" applyBorder="1" applyAlignment="1">
      <alignment horizontal="right"/>
    </xf>
    <xf numFmtId="0" fontId="19" fillId="0" borderId="2" xfId="2" applyFont="1" applyFill="1" applyBorder="1" applyAlignment="1">
      <alignment horizontal="right"/>
    </xf>
    <xf numFmtId="0" fontId="19" fillId="0" borderId="2" xfId="2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horizontal="right"/>
    </xf>
    <xf numFmtId="0" fontId="22" fillId="0" borderId="2" xfId="0" applyFont="1" applyFill="1" applyBorder="1" applyAlignment="1"/>
    <xf numFmtId="0" fontId="6" fillId="0" borderId="2" xfId="0" applyFont="1" applyFill="1" applyBorder="1" applyAlignment="1">
      <alignment horizontal="left" vertical="top" wrapText="1"/>
    </xf>
    <xf numFmtId="0" fontId="68" fillId="0" borderId="0" xfId="0" applyFont="1" applyFill="1" applyBorder="1" applyAlignment="1">
      <alignment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wrapText="1"/>
    </xf>
    <xf numFmtId="0" fontId="19" fillId="0" borderId="2" xfId="0" applyFont="1" applyFill="1" applyBorder="1" applyAlignment="1">
      <alignment vertical="top" wrapText="1"/>
    </xf>
    <xf numFmtId="0" fontId="25" fillId="0" borderId="2" xfId="0" applyFont="1" applyFill="1" applyBorder="1" applyAlignment="1">
      <alignment vertical="top" wrapText="1"/>
    </xf>
    <xf numFmtId="0" fontId="19" fillId="0" borderId="2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wrapText="1"/>
    </xf>
    <xf numFmtId="0" fontId="60" fillId="0" borderId="2" xfId="0" applyFont="1" applyFill="1" applyBorder="1" applyAlignment="1">
      <alignment horizontal="center" textRotation="90"/>
    </xf>
    <xf numFmtId="0" fontId="60" fillId="0" borderId="2" xfId="0" applyFont="1" applyFill="1" applyBorder="1" applyAlignment="1">
      <alignment horizontal="center" vertical="center" textRotation="90" wrapText="1"/>
    </xf>
    <xf numFmtId="0" fontId="88" fillId="0" borderId="2" xfId="2" applyFont="1" applyFill="1" applyBorder="1" applyAlignment="1">
      <alignment horizontal="right"/>
    </xf>
    <xf numFmtId="0" fontId="25" fillId="0" borderId="18" xfId="0" applyFont="1" applyFill="1" applyBorder="1" applyAlignment="1">
      <alignment horizontal="center"/>
    </xf>
    <xf numFmtId="0" fontId="88" fillId="0" borderId="2" xfId="2" applyFont="1" applyFill="1" applyBorder="1" applyAlignment="1">
      <alignment horizontal="right" wrapText="1"/>
    </xf>
    <xf numFmtId="0" fontId="60" fillId="0" borderId="2" xfId="0" applyFont="1" applyFill="1" applyBorder="1" applyAlignment="1">
      <alignment horizontal="left"/>
    </xf>
    <xf numFmtId="0" fontId="89" fillId="0" borderId="2" xfId="2" applyFont="1" applyFill="1" applyBorder="1"/>
    <xf numFmtId="0" fontId="25" fillId="0" borderId="0" xfId="0" applyFont="1" applyFill="1" applyBorder="1" applyAlignment="1">
      <alignment horizontal="center" vertical="center"/>
    </xf>
    <xf numFmtId="0" fontId="64" fillId="0" borderId="0" xfId="2" applyFont="1" applyFill="1" applyBorder="1"/>
    <xf numFmtId="0" fontId="64" fillId="0" borderId="0" xfId="2" applyFont="1" applyFill="1" applyBorder="1" applyAlignment="1"/>
    <xf numFmtId="0" fontId="64" fillId="0" borderId="0" xfId="2" applyFont="1" applyFill="1" applyBorder="1" applyAlignment="1">
      <alignment wrapText="1"/>
    </xf>
    <xf numFmtId="0" fontId="64" fillId="0" borderId="0" xfId="2" applyFont="1" applyFill="1" applyBorder="1" applyAlignment="1">
      <alignment horizontal="left"/>
    </xf>
    <xf numFmtId="0" fontId="16" fillId="0" borderId="0" xfId="2" applyFont="1" applyFill="1"/>
    <xf numFmtId="0" fontId="19" fillId="0" borderId="2" xfId="1" applyNumberFormat="1" applyFont="1" applyFill="1" applyBorder="1" applyAlignment="1">
      <alignment horizontal="right" vertical="center"/>
    </xf>
    <xf numFmtId="0" fontId="19" fillId="0" borderId="2" xfId="0" applyNumberFormat="1" applyFont="1" applyFill="1" applyBorder="1" applyAlignment="1">
      <alignment horizontal="right" vertical="center"/>
    </xf>
    <xf numFmtId="0" fontId="19" fillId="0" borderId="2" xfId="1" applyNumberFormat="1" applyFont="1" applyFill="1" applyBorder="1" applyAlignment="1">
      <alignment horizontal="right"/>
    </xf>
    <xf numFmtId="0" fontId="18" fillId="0" borderId="2" xfId="0" applyNumberFormat="1" applyFont="1" applyFill="1" applyBorder="1" applyAlignment="1">
      <alignment horizontal="right" vertical="center"/>
    </xf>
    <xf numFmtId="0" fontId="19" fillId="0" borderId="5" xfId="0" applyFont="1" applyFill="1" applyBorder="1" applyAlignment="1">
      <alignment horizontal="right" vertical="center" wrapText="1"/>
    </xf>
    <xf numFmtId="0" fontId="51" fillId="2" borderId="2" xfId="0" applyFont="1" applyFill="1" applyBorder="1" applyAlignment="1">
      <alignment vertical="center" wrapText="1"/>
    </xf>
    <xf numFmtId="0" fontId="72" fillId="2" borderId="2" xfId="0" applyFont="1" applyFill="1" applyBorder="1" applyAlignment="1">
      <alignment horizontal="left" vertical="center" wrapText="1"/>
    </xf>
    <xf numFmtId="0" fontId="51" fillId="2" borderId="2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left" vertical="center" wrapText="1"/>
    </xf>
    <xf numFmtId="0" fontId="51" fillId="2" borderId="2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center"/>
    </xf>
    <xf numFmtId="0" fontId="20" fillId="0" borderId="24" xfId="0" applyFont="1" applyFill="1" applyBorder="1" applyAlignment="1">
      <alignment horizontal="right" vertical="center"/>
    </xf>
    <xf numFmtId="16" fontId="20" fillId="0" borderId="24" xfId="0" applyNumberFormat="1" applyFont="1" applyFill="1" applyBorder="1" applyAlignment="1">
      <alignment horizontal="right" vertical="center"/>
    </xf>
    <xf numFmtId="165" fontId="7" fillId="0" borderId="0" xfId="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/>
    </xf>
    <xf numFmtId="9" fontId="19" fillId="0" borderId="2" xfId="4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right"/>
    </xf>
    <xf numFmtId="0" fontId="19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/>
    </xf>
    <xf numFmtId="9" fontId="19" fillId="0" borderId="1" xfId="4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/>
    </xf>
    <xf numFmtId="0" fontId="19" fillId="0" borderId="4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/>
    </xf>
    <xf numFmtId="0" fontId="19" fillId="0" borderId="42" xfId="0" applyFont="1" applyFill="1" applyBorder="1" applyAlignment="1">
      <alignment horizontal="right"/>
    </xf>
    <xf numFmtId="0" fontId="19" fillId="0" borderId="42" xfId="0" applyFont="1" applyFill="1" applyBorder="1" applyAlignment="1">
      <alignment horizontal="right" vertical="center" wrapText="1"/>
    </xf>
    <xf numFmtId="0" fontId="18" fillId="0" borderId="42" xfId="0" applyFont="1" applyFill="1" applyBorder="1" applyAlignment="1">
      <alignment horizontal="right"/>
    </xf>
    <xf numFmtId="0" fontId="18" fillId="0" borderId="42" xfId="0" applyFont="1" applyFill="1" applyBorder="1" applyAlignment="1">
      <alignment horizontal="right" vertical="center" wrapText="1"/>
    </xf>
    <xf numFmtId="0" fontId="19" fillId="0" borderId="42" xfId="0" applyFont="1" applyFill="1" applyBorder="1" applyAlignment="1">
      <alignment horizontal="right" vertical="center"/>
    </xf>
    <xf numFmtId="0" fontId="19" fillId="0" borderId="42" xfId="0" applyFont="1" applyFill="1" applyBorder="1" applyAlignment="1">
      <alignment horizontal="right" wrapText="1"/>
    </xf>
    <xf numFmtId="0" fontId="19" fillId="0" borderId="43" xfId="0" applyFont="1" applyFill="1" applyBorder="1" applyAlignment="1">
      <alignment horizontal="right" vertical="center"/>
    </xf>
    <xf numFmtId="0" fontId="19" fillId="0" borderId="45" xfId="0" applyFont="1" applyFill="1" applyBorder="1" applyAlignment="1">
      <alignment horizontal="right"/>
    </xf>
    <xf numFmtId="0" fontId="18" fillId="0" borderId="44" xfId="0" applyFont="1" applyFill="1" applyBorder="1" applyAlignment="1">
      <alignment horizontal="right"/>
    </xf>
    <xf numFmtId="0" fontId="18" fillId="0" borderId="42" xfId="0" applyFont="1" applyFill="1" applyBorder="1" applyAlignment="1">
      <alignment horizontal="right" vertical="center"/>
    </xf>
    <xf numFmtId="0" fontId="18" fillId="0" borderId="45" xfId="0" applyFont="1" applyFill="1" applyBorder="1" applyAlignment="1">
      <alignment horizontal="right"/>
    </xf>
    <xf numFmtId="0" fontId="18" fillId="0" borderId="43" xfId="0" applyFont="1" applyFill="1" applyBorder="1" applyAlignment="1">
      <alignment horizontal="right"/>
    </xf>
    <xf numFmtId="0" fontId="19" fillId="0" borderId="43" xfId="0" applyFont="1" applyFill="1" applyBorder="1" applyAlignment="1">
      <alignment horizontal="right"/>
    </xf>
    <xf numFmtId="0" fontId="18" fillId="0" borderId="43" xfId="0" applyFont="1" applyFill="1" applyBorder="1" applyAlignment="1">
      <alignment horizontal="right" vertical="center" wrapText="1"/>
    </xf>
    <xf numFmtId="0" fontId="46" fillId="0" borderId="2" xfId="0" applyNumberFormat="1" applyFont="1" applyFill="1" applyBorder="1" applyAlignment="1">
      <alignment horizontal="right"/>
    </xf>
    <xf numFmtId="0" fontId="46" fillId="0" borderId="2" xfId="0" applyNumberFormat="1" applyFont="1" applyFill="1" applyBorder="1" applyAlignment="1">
      <alignment horizontal="right" vertical="center" wrapText="1"/>
    </xf>
    <xf numFmtId="0" fontId="46" fillId="0" borderId="2" xfId="2" applyNumberFormat="1" applyFont="1" applyFill="1" applyBorder="1" applyAlignment="1">
      <alignment horizontal="right"/>
    </xf>
    <xf numFmtId="0" fontId="19" fillId="0" borderId="6" xfId="0" applyFont="1" applyFill="1" applyBorder="1" applyAlignment="1">
      <alignment horizontal="right"/>
    </xf>
    <xf numFmtId="0" fontId="18" fillId="0" borderId="6" xfId="0" applyFont="1" applyFill="1" applyBorder="1" applyAlignment="1">
      <alignment horizontal="right" vertical="center" wrapText="1"/>
    </xf>
    <xf numFmtId="165" fontId="25" fillId="0" borderId="2" xfId="1" applyNumberFormat="1" applyFont="1" applyFill="1" applyBorder="1" applyAlignment="1">
      <alignment horizontal="right" wrapText="1"/>
    </xf>
    <xf numFmtId="165" fontId="19" fillId="0" borderId="2" xfId="1" applyNumberFormat="1" applyFont="1" applyFill="1" applyBorder="1" applyAlignment="1">
      <alignment horizontal="right" vertical="center" wrapText="1"/>
    </xf>
    <xf numFmtId="165" fontId="19" fillId="0" borderId="2" xfId="1" applyNumberFormat="1" applyFont="1" applyFill="1" applyBorder="1" applyAlignment="1">
      <alignment horizontal="right" wrapText="1"/>
    </xf>
    <xf numFmtId="0" fontId="49" fillId="0" borderId="2" xfId="0" applyFont="1" applyFill="1" applyBorder="1" applyAlignment="1">
      <alignment horizontal="right"/>
    </xf>
    <xf numFmtId="9" fontId="49" fillId="0" borderId="2" xfId="0" applyNumberFormat="1" applyFont="1" applyFill="1" applyBorder="1" applyAlignment="1">
      <alignment horizontal="right"/>
    </xf>
    <xf numFmtId="0" fontId="48" fillId="0" borderId="2" xfId="0" applyFont="1" applyFill="1" applyBorder="1" applyAlignment="1">
      <alignment horizontal="right"/>
    </xf>
    <xf numFmtId="0" fontId="49" fillId="0" borderId="2" xfId="0" applyFont="1" applyFill="1" applyBorder="1" applyAlignment="1">
      <alignment horizontal="right" vertical="center"/>
    </xf>
    <xf numFmtId="0" fontId="50" fillId="0" borderId="2" xfId="0" applyFont="1" applyFill="1" applyBorder="1" applyAlignment="1">
      <alignment horizontal="right" vertical="center"/>
    </xf>
    <xf numFmtId="0" fontId="49" fillId="0" borderId="3" xfId="0" applyFont="1" applyFill="1" applyBorder="1" applyAlignment="1">
      <alignment horizontal="right"/>
    </xf>
    <xf numFmtId="0" fontId="25" fillId="0" borderId="2" xfId="0" applyFont="1" applyFill="1" applyBorder="1" applyAlignment="1">
      <alignment horizontal="left" wrapText="1"/>
    </xf>
    <xf numFmtId="0" fontId="6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56" fillId="0" borderId="0" xfId="0" applyFont="1" applyFill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2" fillId="0" borderId="2" xfId="0" applyFont="1" applyFill="1" applyBorder="1" applyAlignment="1">
      <alignment horizontal="center"/>
    </xf>
    <xf numFmtId="0" fontId="47" fillId="0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6" fillId="0" borderId="42" xfId="0" applyFont="1" applyFill="1" applyBorder="1" applyAlignment="1">
      <alignment wrapText="1"/>
    </xf>
    <xf numFmtId="0" fontId="46" fillId="0" borderId="42" xfId="0" applyFont="1" applyFill="1" applyBorder="1" applyAlignment="1"/>
    <xf numFmtId="0" fontId="46" fillId="0" borderId="42" xfId="0" applyFont="1" applyFill="1" applyBorder="1"/>
    <xf numFmtId="0" fontId="46" fillId="0" borderId="43" xfId="0" applyFont="1" applyFill="1" applyBorder="1"/>
    <xf numFmtId="0" fontId="46" fillId="0" borderId="48" xfId="0" applyFont="1" applyFill="1" applyBorder="1"/>
    <xf numFmtId="0" fontId="46" fillId="0" borderId="45" xfId="0" applyFont="1" applyFill="1" applyBorder="1"/>
    <xf numFmtId="0" fontId="46" fillId="0" borderId="42" xfId="0" applyFont="1" applyFill="1" applyBorder="1" applyAlignment="1">
      <alignment horizontal="center" wrapText="1"/>
    </xf>
    <xf numFmtId="0" fontId="46" fillId="0" borderId="42" xfId="0" applyFont="1" applyFill="1" applyBorder="1" applyAlignment="1">
      <alignment horizontal="left" wrapText="1"/>
    </xf>
    <xf numFmtId="0" fontId="46" fillId="0" borderId="5" xfId="0" applyFont="1" applyFill="1" applyBorder="1"/>
    <xf numFmtId="0" fontId="46" fillId="0" borderId="5" xfId="0" applyFont="1" applyFill="1" applyBorder="1" applyAlignment="1">
      <alignment wrapText="1"/>
    </xf>
    <xf numFmtId="0" fontId="46" fillId="0" borderId="42" xfId="0" applyFont="1" applyFill="1" applyBorder="1" applyAlignment="1">
      <alignment vertical="center"/>
    </xf>
    <xf numFmtId="0" fontId="46" fillId="0" borderId="46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vertical="center"/>
    </xf>
    <xf numFmtId="0" fontId="46" fillId="0" borderId="45" xfId="0" applyFont="1" applyFill="1" applyBorder="1" applyAlignment="1">
      <alignment vertical="center"/>
    </xf>
    <xf numFmtId="0" fontId="46" fillId="0" borderId="42" xfId="0" applyFont="1" applyFill="1" applyBorder="1" applyAlignment="1">
      <alignment horizontal="center"/>
    </xf>
    <xf numFmtId="0" fontId="46" fillId="0" borderId="42" xfId="0" applyFont="1" applyFill="1" applyBorder="1" applyAlignment="1">
      <alignment horizontal="left"/>
    </xf>
    <xf numFmtId="0" fontId="46" fillId="0" borderId="2" xfId="0" applyFont="1" applyFill="1" applyBorder="1" applyAlignment="1"/>
    <xf numFmtId="0" fontId="52" fillId="0" borderId="2" xfId="0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right" vertical="center"/>
    </xf>
    <xf numFmtId="0" fontId="23" fillId="0" borderId="2" xfId="0" applyFont="1" applyBorder="1" applyAlignment="1">
      <alignment textRotation="90"/>
    </xf>
    <xf numFmtId="0" fontId="0" fillId="0" borderId="2" xfId="0" applyFont="1" applyBorder="1" applyAlignment="1">
      <alignment textRotation="90"/>
    </xf>
    <xf numFmtId="49" fontId="18" fillId="0" borderId="24" xfId="0" applyNumberFormat="1" applyFont="1" applyFill="1" applyBorder="1" applyAlignment="1">
      <alignment vertical="center"/>
    </xf>
    <xf numFmtId="0" fontId="18" fillId="0" borderId="24" xfId="0" applyFont="1" applyFill="1" applyBorder="1" applyAlignment="1">
      <alignment vertical="center"/>
    </xf>
    <xf numFmtId="0" fontId="18" fillId="0" borderId="24" xfId="0" applyFont="1" applyFill="1" applyBorder="1" applyAlignment="1">
      <alignment vertical="center" wrapText="1"/>
    </xf>
    <xf numFmtId="0" fontId="91" fillId="0" borderId="0" xfId="0" applyFont="1" applyAlignment="1">
      <alignment horizontal="left"/>
    </xf>
    <xf numFmtId="0" fontId="92" fillId="0" borderId="0" xfId="0" applyFont="1"/>
    <xf numFmtId="0" fontId="24" fillId="0" borderId="0" xfId="0" applyFont="1" applyFill="1" applyAlignment="1"/>
    <xf numFmtId="0" fontId="91" fillId="0" borderId="0" xfId="0" applyFont="1"/>
    <xf numFmtId="0" fontId="18" fillId="0" borderId="2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/>
    </xf>
    <xf numFmtId="0" fontId="46" fillId="0" borderId="0" xfId="0" applyFont="1" applyFill="1" applyAlignment="1">
      <alignment horizontal="right"/>
    </xf>
    <xf numFmtId="0" fontId="51" fillId="0" borderId="2" xfId="0" applyFont="1" applyFill="1" applyBorder="1" applyAlignment="1">
      <alignment horizontal="right"/>
    </xf>
    <xf numFmtId="0" fontId="93" fillId="0" borderId="0" xfId="0" applyFont="1"/>
    <xf numFmtId="0" fontId="92" fillId="0" borderId="0" xfId="0" applyFont="1" applyAlignment="1"/>
    <xf numFmtId="0" fontId="92" fillId="0" borderId="0" xfId="0" applyFont="1" applyAlignment="1">
      <alignment horizontal="right"/>
    </xf>
    <xf numFmtId="2" fontId="18" fillId="0" borderId="2" xfId="0" applyNumberFormat="1" applyFont="1" applyFill="1" applyBorder="1" applyAlignment="1">
      <alignment horizontal="center" vertical="center" wrapText="1"/>
    </xf>
    <xf numFmtId="165" fontId="47" fillId="0" borderId="2" xfId="0" applyNumberFormat="1" applyFont="1" applyFill="1" applyBorder="1" applyAlignment="1">
      <alignment horizontal="right"/>
    </xf>
    <xf numFmtId="0" fontId="20" fillId="0" borderId="0" xfId="0" applyFont="1" applyFill="1" applyBorder="1"/>
    <xf numFmtId="0" fontId="92" fillId="0" borderId="0" xfId="0" applyFont="1" applyAlignment="1">
      <alignment horizontal="left"/>
    </xf>
    <xf numFmtId="0" fontId="42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right"/>
    </xf>
    <xf numFmtId="0" fontId="23" fillId="0" borderId="2" xfId="0" applyFont="1" applyFill="1" applyBorder="1"/>
    <xf numFmtId="0" fontId="6" fillId="0" borderId="40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164" fontId="8" fillId="0" borderId="2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Border="1"/>
    <xf numFmtId="0" fontId="19" fillId="0" borderId="2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/>
    </xf>
    <xf numFmtId="0" fontId="25" fillId="0" borderId="2" xfId="0" applyFont="1" applyFill="1" applyBorder="1"/>
    <xf numFmtId="0" fontId="19" fillId="0" borderId="2" xfId="0" applyFont="1" applyFill="1" applyBorder="1" applyAlignment="1">
      <alignment horizontal="left" vertical="center" wrapText="1"/>
    </xf>
    <xf numFmtId="0" fontId="64" fillId="0" borderId="0" xfId="2" applyFont="1" applyFill="1" applyBorder="1"/>
    <xf numFmtId="0" fontId="25" fillId="0" borderId="4" xfId="0" applyFont="1" applyFill="1" applyBorder="1" applyAlignment="1">
      <alignment horizontal="left"/>
    </xf>
    <xf numFmtId="0" fontId="25" fillId="0" borderId="2" xfId="0" applyFont="1" applyFill="1" applyBorder="1"/>
    <xf numFmtId="0" fontId="74" fillId="0" borderId="26" xfId="0" applyNumberFormat="1" applyFont="1" applyFill="1" applyBorder="1" applyAlignment="1">
      <alignment horizontal="center" vertical="center" wrapText="1"/>
    </xf>
    <xf numFmtId="0" fontId="74" fillId="0" borderId="24" xfId="0" applyNumberFormat="1" applyFont="1" applyFill="1" applyBorder="1" applyAlignment="1">
      <alignment horizontal="center" textRotation="90" wrapText="1"/>
    </xf>
    <xf numFmtId="0" fontId="73" fillId="0" borderId="0" xfId="0" applyNumberFormat="1" applyFont="1" applyFill="1" applyAlignment="1">
      <alignment horizontal="right"/>
    </xf>
    <xf numFmtId="0" fontId="73" fillId="0" borderId="0" xfId="0" applyNumberFormat="1" applyFont="1" applyFill="1"/>
    <xf numFmtId="0" fontId="75" fillId="0" borderId="0" xfId="0" applyNumberFormat="1" applyFont="1"/>
    <xf numFmtId="0" fontId="73" fillId="0" borderId="0" xfId="0" applyNumberFormat="1" applyFont="1"/>
    <xf numFmtId="0" fontId="25" fillId="0" borderId="0" xfId="0" applyNumberFormat="1" applyFont="1"/>
    <xf numFmtId="0" fontId="25" fillId="0" borderId="5" xfId="0" applyFont="1" applyFill="1" applyBorder="1" applyAlignment="1">
      <alignment horizontal="right"/>
    </xf>
    <xf numFmtId="0" fontId="6" fillId="0" borderId="64" xfId="0" applyFont="1" applyFill="1" applyBorder="1" applyAlignment="1">
      <alignment horizontal="right" vertical="center" wrapText="1"/>
    </xf>
    <xf numFmtId="0" fontId="6" fillId="0" borderId="6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wrapText="1"/>
    </xf>
    <xf numFmtId="0" fontId="22" fillId="0" borderId="5" xfId="0" applyFont="1" applyFill="1" applyBorder="1" applyAlignment="1">
      <alignment horizontal="right" wrapText="1"/>
    </xf>
    <xf numFmtId="0" fontId="22" fillId="0" borderId="5" xfId="0" applyFont="1" applyFill="1" applyBorder="1" applyAlignment="1">
      <alignment horizontal="right"/>
    </xf>
    <xf numFmtId="0" fontId="22" fillId="0" borderId="0" xfId="0" applyFont="1" applyFill="1" applyAlignment="1">
      <alignment horizontal="right"/>
    </xf>
    <xf numFmtId="164" fontId="25" fillId="0" borderId="2" xfId="1" applyNumberFormat="1" applyFont="1" applyFill="1" applyBorder="1" applyAlignment="1">
      <alignment horizontal="right"/>
    </xf>
    <xf numFmtId="0" fontId="95" fillId="0" borderId="2" xfId="2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/>
    <xf numFmtId="0" fontId="1" fillId="0" borderId="2" xfId="0" applyFont="1" applyFill="1" applyBorder="1" applyAlignment="1">
      <alignment horizontal="right" vertical="center"/>
    </xf>
    <xf numFmtId="0" fontId="96" fillId="0" borderId="2" xfId="0" applyFont="1" applyFill="1" applyBorder="1"/>
    <xf numFmtId="0" fontId="46" fillId="0" borderId="2" xfId="0" applyFont="1" applyFill="1" applyBorder="1"/>
    <xf numFmtId="0" fontId="51" fillId="0" borderId="0" xfId="0" applyFont="1" applyFill="1"/>
    <xf numFmtId="0" fontId="97" fillId="0" borderId="2" xfId="0" applyFont="1" applyFill="1" applyBorder="1" applyAlignment="1">
      <alignment horizontal="center"/>
    </xf>
    <xf numFmtId="0" fontId="25" fillId="0" borderId="2" xfId="0" quotePrefix="1" applyFont="1" applyFill="1" applyBorder="1" applyAlignment="1">
      <alignment horizontal="left" vertical="center" wrapText="1"/>
    </xf>
    <xf numFmtId="0" fontId="59" fillId="0" borderId="0" xfId="0" applyFont="1" applyFill="1" applyAlignment="1">
      <alignment vertical="center"/>
    </xf>
    <xf numFmtId="2" fontId="94" fillId="7" borderId="62" xfId="5" applyNumberFormat="1" applyAlignment="1">
      <alignment horizontal="right"/>
    </xf>
    <xf numFmtId="0" fontId="46" fillId="0" borderId="2" xfId="0" applyFont="1" applyFill="1" applyBorder="1" applyAlignment="1">
      <alignment horizontal="right" wrapText="1"/>
    </xf>
    <xf numFmtId="165" fontId="1" fillId="0" borderId="2" xfId="1" applyNumberFormat="1" applyFont="1" applyFill="1" applyBorder="1" applyAlignment="1">
      <alignment vertical="center"/>
    </xf>
    <xf numFmtId="1" fontId="19" fillId="0" borderId="2" xfId="0" applyNumberFormat="1" applyFont="1" applyFill="1" applyBorder="1" applyAlignment="1">
      <alignment horizontal="left"/>
    </xf>
    <xf numFmtId="0" fontId="19" fillId="0" borderId="2" xfId="0" applyFont="1" applyFill="1" applyBorder="1" applyAlignment="1">
      <alignment horizontal="left" vertical="center" wrapText="1"/>
    </xf>
    <xf numFmtId="0" fontId="46" fillId="0" borderId="5" xfId="0" applyFont="1" applyFill="1" applyBorder="1" applyAlignment="1">
      <alignment horizontal="right"/>
    </xf>
    <xf numFmtId="0" fontId="46" fillId="0" borderId="35" xfId="0" applyFont="1" applyFill="1" applyBorder="1" applyAlignment="1">
      <alignment horizontal="right"/>
    </xf>
    <xf numFmtId="0" fontId="46" fillId="0" borderId="6" xfId="0" applyFont="1" applyFill="1" applyBorder="1" applyAlignment="1">
      <alignment horizontal="right"/>
    </xf>
    <xf numFmtId="0" fontId="19" fillId="0" borderId="2" xfId="0" applyFont="1" applyFill="1" applyBorder="1" applyAlignment="1">
      <alignment horizontal="left"/>
    </xf>
    <xf numFmtId="0" fontId="18" fillId="0" borderId="42" xfId="0" applyFont="1" applyFill="1" applyBorder="1" applyAlignment="1">
      <alignment horizontal="center"/>
    </xf>
    <xf numFmtId="0" fontId="46" fillId="0" borderId="2" xfId="2" applyNumberFormat="1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/>
    </xf>
    <xf numFmtId="1" fontId="19" fillId="0" borderId="2" xfId="0" applyNumberFormat="1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/>
    <xf numFmtId="0" fontId="25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horizontal="left" vertical="center" wrapText="1"/>
    </xf>
    <xf numFmtId="165" fontId="20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/>
    </xf>
    <xf numFmtId="0" fontId="25" fillId="0" borderId="2" xfId="0" applyFont="1" applyFill="1" applyBorder="1" applyAlignment="1">
      <alignment horizontal="left" wrapText="1"/>
    </xf>
    <xf numFmtId="0" fontId="76" fillId="0" borderId="0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40" xfId="0" applyFill="1" applyBorder="1"/>
    <xf numFmtId="1" fontId="3" fillId="0" borderId="2" xfId="0" applyNumberFormat="1" applyFont="1" applyFill="1" applyBorder="1" applyAlignment="1">
      <alignment horizontal="center" vertical="center" wrapText="1"/>
    </xf>
    <xf numFmtId="1" fontId="42" fillId="0" borderId="2" xfId="0" applyNumberFormat="1" applyFont="1" applyFill="1" applyBorder="1" applyAlignment="1">
      <alignment horizontal="right"/>
    </xf>
    <xf numFmtId="1" fontId="23" fillId="0" borderId="2" xfId="0" applyNumberFormat="1" applyFont="1" applyFill="1" applyBorder="1" applyAlignment="1">
      <alignment horizontal="right"/>
    </xf>
    <xf numFmtId="1" fontId="4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88" fillId="0" borderId="2" xfId="2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5" fillId="0" borderId="2" xfId="0" applyFont="1" applyFill="1" applyBorder="1"/>
    <xf numFmtId="0" fontId="61" fillId="0" borderId="0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3" fontId="32" fillId="0" borderId="0" xfId="0" applyNumberFormat="1" applyFont="1" applyFill="1" applyBorder="1" applyAlignment="1">
      <alignment horizontal="right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wrapText="1"/>
    </xf>
    <xf numFmtId="0" fontId="47" fillId="0" borderId="0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3" fontId="82" fillId="0" borderId="0" xfId="0" applyNumberFormat="1" applyFont="1" applyFill="1" applyBorder="1" applyAlignment="1">
      <alignment horizontal="right" vertical="center"/>
    </xf>
    <xf numFmtId="0" fontId="81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82" fillId="0" borderId="0" xfId="2" applyFont="1" applyFill="1" applyBorder="1" applyAlignment="1">
      <alignment horizontal="right"/>
    </xf>
    <xf numFmtId="0" fontId="16" fillId="0" borderId="0" xfId="2" applyFont="1" applyFill="1" applyBorder="1" applyAlignment="1">
      <alignment horizontal="right"/>
    </xf>
    <xf numFmtId="0" fontId="80" fillId="0" borderId="0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/>
    <xf numFmtId="164" fontId="10" fillId="0" borderId="2" xfId="1" applyFont="1" applyFill="1" applyBorder="1"/>
    <xf numFmtId="164" fontId="10" fillId="8" borderId="2" xfId="1" applyFont="1" applyFill="1" applyBorder="1"/>
    <xf numFmtId="164" fontId="10" fillId="0" borderId="2" xfId="1" applyFont="1" applyBorder="1"/>
    <xf numFmtId="164" fontId="10" fillId="9" borderId="2" xfId="1" applyFont="1" applyFill="1" applyBorder="1"/>
    <xf numFmtId="3" fontId="99" fillId="0" borderId="0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vertical="center" wrapText="1"/>
    </xf>
    <xf numFmtId="0" fontId="10" fillId="0" borderId="2" xfId="0" applyFont="1" applyFill="1" applyBorder="1"/>
    <xf numFmtId="164" fontId="100" fillId="0" borderId="2" xfId="1" applyFont="1" applyFill="1" applyBorder="1"/>
    <xf numFmtId="164" fontId="100" fillId="0" borderId="2" xfId="1" applyFont="1" applyBorder="1"/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101" fillId="0" borderId="2" xfId="1" applyFont="1" applyBorder="1"/>
    <xf numFmtId="0" fontId="10" fillId="0" borderId="3" xfId="0" applyFont="1" applyFill="1" applyBorder="1"/>
    <xf numFmtId="0" fontId="22" fillId="0" borderId="2" xfId="0" applyFont="1" applyBorder="1"/>
    <xf numFmtId="164" fontId="22" fillId="0" borderId="2" xfId="1" applyFont="1" applyFill="1" applyBorder="1"/>
    <xf numFmtId="164" fontId="22" fillId="8" borderId="2" xfId="1" applyFont="1" applyFill="1" applyBorder="1"/>
    <xf numFmtId="164" fontId="22" fillId="0" borderId="2" xfId="1" applyFont="1" applyBorder="1"/>
    <xf numFmtId="164" fontId="104" fillId="0" borderId="2" xfId="1" applyFont="1" applyBorder="1"/>
    <xf numFmtId="164" fontId="10" fillId="0" borderId="0" xfId="1" applyFont="1" applyFill="1" applyBorder="1"/>
    <xf numFmtId="164" fontId="10" fillId="8" borderId="0" xfId="1" applyFont="1" applyFill="1" applyBorder="1"/>
    <xf numFmtId="164" fontId="10" fillId="0" borderId="0" xfId="1" applyFont="1" applyBorder="1"/>
    <xf numFmtId="164" fontId="104" fillId="0" borderId="0" xfId="1" applyFont="1" applyBorder="1"/>
    <xf numFmtId="0" fontId="105" fillId="0" borderId="2" xfId="0" applyFont="1" applyFill="1" applyBorder="1"/>
    <xf numFmtId="0" fontId="25" fillId="0" borderId="2" xfId="0" applyFont="1" applyFill="1" applyBorder="1"/>
    <xf numFmtId="0" fontId="88" fillId="0" borderId="2" xfId="2" applyFont="1" applyFill="1" applyBorder="1" applyAlignment="1"/>
    <xf numFmtId="0" fontId="88" fillId="0" borderId="2" xfId="2" applyFont="1" applyFill="1" applyBorder="1" applyAlignment="1">
      <alignment wrapText="1"/>
    </xf>
    <xf numFmtId="0" fontId="89" fillId="0" borderId="2" xfId="2" applyFont="1" applyFill="1" applyBorder="1" applyAlignment="1"/>
    <xf numFmtId="0" fontId="22" fillId="0" borderId="0" xfId="0" applyFont="1" applyFill="1" applyAlignment="1"/>
    <xf numFmtId="0" fontId="6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wrapText="1"/>
    </xf>
    <xf numFmtId="0" fontId="25" fillId="0" borderId="0" xfId="0" applyFont="1" applyFill="1" applyAlignment="1">
      <alignment horizontal="center" wrapText="1"/>
    </xf>
    <xf numFmtId="0" fontId="38" fillId="0" borderId="0" xfId="0" applyFont="1" applyFill="1" applyAlignment="1">
      <alignment horizontal="center" vertical="center" wrapText="1"/>
    </xf>
    <xf numFmtId="165" fontId="1" fillId="0" borderId="5" xfId="1" applyNumberFormat="1" applyFont="1" applyFill="1" applyBorder="1" applyAlignment="1">
      <alignment vertical="center"/>
    </xf>
    <xf numFmtId="165" fontId="1" fillId="0" borderId="6" xfId="1" applyNumberFormat="1" applyFont="1" applyFill="1" applyBorder="1" applyAlignment="1">
      <alignment vertical="center"/>
    </xf>
    <xf numFmtId="0" fontId="71" fillId="0" borderId="3" xfId="0" applyFont="1" applyFill="1" applyBorder="1" applyAlignment="1">
      <alignment horizontal="right"/>
    </xf>
    <xf numFmtId="164" fontId="25" fillId="0" borderId="2" xfId="1" applyNumberFormat="1" applyFont="1" applyFill="1" applyBorder="1" applyAlignment="1">
      <alignment horizontal="right" vertical="center"/>
    </xf>
    <xf numFmtId="164" fontId="19" fillId="0" borderId="2" xfId="1" applyNumberFormat="1" applyFont="1" applyFill="1" applyBorder="1" applyAlignment="1">
      <alignment horizontal="right"/>
    </xf>
    <xf numFmtId="164" fontId="25" fillId="0" borderId="2" xfId="0" applyNumberFormat="1" applyFont="1" applyFill="1" applyBorder="1" applyAlignment="1">
      <alignment horizontal="right"/>
    </xf>
    <xf numFmtId="164" fontId="25" fillId="0" borderId="0" xfId="0" applyNumberFormat="1" applyFont="1" applyFill="1"/>
    <xf numFmtId="164" fontId="65" fillId="0" borderId="2" xfId="0" applyNumberFormat="1" applyFont="1" applyFill="1" applyBorder="1" applyAlignment="1">
      <alignment horizontal="center" textRotation="90" wrapText="1"/>
    </xf>
    <xf numFmtId="0" fontId="25" fillId="0" borderId="2" xfId="0" applyFont="1" applyFill="1" applyBorder="1"/>
    <xf numFmtId="1" fontId="47" fillId="0" borderId="2" xfId="2" applyNumberFormat="1" applyFont="1" applyFill="1" applyBorder="1" applyAlignment="1">
      <alignment horizontal="right"/>
    </xf>
    <xf numFmtId="0" fontId="23" fillId="0" borderId="2" xfId="0" applyFont="1" applyBorder="1" applyAlignment="1">
      <alignment horizontal="center" wrapText="1"/>
    </xf>
    <xf numFmtId="0" fontId="42" fillId="0" borderId="2" xfId="0" applyFont="1" applyBorder="1" applyAlignment="1">
      <alignment horizontal="left"/>
    </xf>
    <xf numFmtId="0" fontId="42" fillId="0" borderId="2" xfId="0" applyFont="1" applyBorder="1" applyAlignment="1">
      <alignment horizontal="left" wrapText="1"/>
    </xf>
    <xf numFmtId="0" fontId="42" fillId="0" borderId="2" xfId="0" applyFont="1" applyBorder="1" applyAlignment="1">
      <alignment wrapText="1"/>
    </xf>
    <xf numFmtId="0" fontId="23" fillId="0" borderId="2" xfId="0" applyFont="1" applyBorder="1" applyAlignment="1">
      <alignment horizontal="right" wrapText="1"/>
    </xf>
    <xf numFmtId="0" fontId="42" fillId="0" borderId="2" xfId="0" applyFont="1" applyBorder="1" applyAlignment="1">
      <alignment horizontal="right" wrapText="1"/>
    </xf>
    <xf numFmtId="0" fontId="42" fillId="0" borderId="2" xfId="0" applyFont="1" applyBorder="1" applyAlignment="1">
      <alignment horizontal="right"/>
    </xf>
    <xf numFmtId="0" fontId="23" fillId="0" borderId="2" xfId="0" applyFont="1" applyBorder="1" applyAlignment="1"/>
    <xf numFmtId="0" fontId="42" fillId="0" borderId="2" xfId="0" applyFont="1" applyBorder="1" applyAlignment="1"/>
    <xf numFmtId="0" fontId="0" fillId="0" borderId="0" xfId="0" applyAlignment="1"/>
    <xf numFmtId="0" fontId="23" fillId="0" borderId="2" xfId="0" applyFont="1" applyBorder="1" applyAlignment="1">
      <alignment horizontal="left"/>
    </xf>
    <xf numFmtId="0" fontId="19" fillId="2" borderId="0" xfId="0" applyFont="1" applyFill="1" applyAlignment="1">
      <alignment horizontal="right"/>
    </xf>
    <xf numFmtId="0" fontId="74" fillId="2" borderId="2" xfId="0" applyFont="1" applyFill="1" applyBorder="1" applyAlignment="1">
      <alignment horizontal="right" vertical="center"/>
    </xf>
    <xf numFmtId="0" fontId="74" fillId="2" borderId="2" xfId="0" applyFont="1" applyFill="1" applyBorder="1" applyAlignment="1">
      <alignment wrapText="1"/>
    </xf>
    <xf numFmtId="165" fontId="0" fillId="2" borderId="0" xfId="0" applyNumberFormat="1" applyFill="1"/>
    <xf numFmtId="0" fontId="0" fillId="2" borderId="0" xfId="0" applyFill="1"/>
    <xf numFmtId="0" fontId="107" fillId="2" borderId="0" xfId="0" applyFont="1" applyFill="1" applyAlignment="1">
      <alignment horizontal="right"/>
    </xf>
    <xf numFmtId="165" fontId="106" fillId="2" borderId="0" xfId="0" applyNumberFormat="1" applyFont="1" applyFill="1"/>
    <xf numFmtId="0" fontId="106" fillId="2" borderId="0" xfId="0" applyFont="1" applyFill="1"/>
    <xf numFmtId="0" fontId="74" fillId="2" borderId="2" xfId="0" applyFont="1" applyFill="1" applyBorder="1" applyAlignment="1"/>
    <xf numFmtId="0" fontId="74" fillId="2" borderId="2" xfId="0" applyFont="1" applyFill="1" applyBorder="1" applyAlignment="1">
      <alignment horizontal="left" wrapText="1"/>
    </xf>
    <xf numFmtId="0" fontId="19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3" xfId="0" applyFill="1" applyBorder="1" applyAlignment="1">
      <alignment horizontal="right"/>
    </xf>
    <xf numFmtId="0" fontId="108" fillId="0" borderId="2" xfId="0" applyFont="1" applyFill="1" applyBorder="1" applyAlignment="1">
      <alignment horizontal="center" vertical="center" wrapText="1"/>
    </xf>
    <xf numFmtId="0" fontId="109" fillId="0" borderId="2" xfId="0" applyFont="1" applyBorder="1"/>
    <xf numFmtId="0" fontId="108" fillId="0" borderId="2" xfId="0" applyFont="1" applyFill="1" applyBorder="1" applyAlignment="1">
      <alignment vertical="center"/>
    </xf>
    <xf numFmtId="0" fontId="108" fillId="0" borderId="2" xfId="0" applyFont="1" applyFill="1" applyBorder="1" applyAlignment="1">
      <alignment horizontal="center" vertical="center"/>
    </xf>
    <xf numFmtId="0" fontId="110" fillId="0" borderId="2" xfId="0" applyFont="1" applyFill="1" applyBorder="1" applyAlignment="1">
      <alignment horizontal="center" vertical="center" wrapText="1"/>
    </xf>
    <xf numFmtId="0" fontId="110" fillId="0" borderId="2" xfId="0" applyFont="1" applyFill="1" applyBorder="1" applyAlignment="1">
      <alignment horizontal="center" vertical="center"/>
    </xf>
    <xf numFmtId="0" fontId="75" fillId="0" borderId="2" xfId="0" applyFont="1" applyFill="1" applyBorder="1" applyAlignment="1">
      <alignment horizontal="right"/>
    </xf>
    <xf numFmtId="0" fontId="75" fillId="0" borderId="2" xfId="0" applyFont="1" applyFill="1" applyBorder="1" applyAlignment="1">
      <alignment horizontal="right" vertical="center"/>
    </xf>
    <xf numFmtId="0" fontId="75" fillId="0" borderId="2" xfId="0" applyFont="1" applyFill="1" applyBorder="1"/>
    <xf numFmtId="0" fontId="75" fillId="0" borderId="2" xfId="0" applyFont="1" applyBorder="1"/>
    <xf numFmtId="0" fontId="111" fillId="0" borderId="2" xfId="0" applyFont="1" applyFill="1" applyBorder="1" applyAlignment="1">
      <alignment horizontal="center" vertical="center"/>
    </xf>
    <xf numFmtId="0" fontId="112" fillId="0" borderId="2" xfId="0" applyFont="1" applyFill="1" applyBorder="1" applyAlignment="1">
      <alignment horizontal="center" vertical="center" wrapText="1"/>
    </xf>
    <xf numFmtId="0" fontId="113" fillId="0" borderId="2" xfId="0" applyFont="1" applyFill="1" applyBorder="1" applyAlignment="1">
      <alignment horizontal="center" vertical="center"/>
    </xf>
    <xf numFmtId="0" fontId="114" fillId="0" borderId="2" xfId="0" applyFont="1" applyFill="1" applyBorder="1" applyAlignment="1">
      <alignment horizontal="left" vertical="center" wrapText="1"/>
    </xf>
    <xf numFmtId="0" fontId="114" fillId="0" borderId="2" xfId="0" applyFont="1" applyFill="1" applyBorder="1" applyAlignment="1">
      <alignment vertical="center" wrapText="1"/>
    </xf>
    <xf numFmtId="0" fontId="113" fillId="0" borderId="0" xfId="0" applyFont="1" applyFill="1"/>
    <xf numFmtId="0" fontId="113" fillId="0" borderId="0" xfId="0" applyFont="1" applyFill="1" applyAlignment="1">
      <alignment wrapText="1"/>
    </xf>
    <xf numFmtId="0" fontId="113" fillId="0" borderId="0" xfId="0" applyFont="1"/>
    <xf numFmtId="0" fontId="115" fillId="0" borderId="0" xfId="0" applyFont="1" applyAlignment="1">
      <alignment wrapText="1"/>
    </xf>
    <xf numFmtId="0" fontId="116" fillId="0" borderId="0" xfId="0" applyFont="1" applyFill="1" applyAlignment="1">
      <alignment textRotation="180"/>
    </xf>
    <xf numFmtId="0" fontId="113" fillId="0" borderId="0" xfId="0" applyFont="1" applyAlignment="1">
      <alignment wrapText="1"/>
    </xf>
    <xf numFmtId="0" fontId="19" fillId="0" borderId="3" xfId="0" applyFont="1" applyFill="1" applyBorder="1" applyAlignment="1">
      <alignment horizontal="right"/>
    </xf>
    <xf numFmtId="0" fontId="46" fillId="0" borderId="4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25" fillId="0" borderId="2" xfId="0" applyFont="1" applyFill="1" applyBorder="1" applyAlignment="1">
      <alignment horizontal="left" wrapText="1"/>
    </xf>
    <xf numFmtId="0" fontId="19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25" fillId="0" borderId="2" xfId="0" applyFont="1" applyFill="1" applyBorder="1"/>
    <xf numFmtId="0" fontId="74" fillId="2" borderId="2" xfId="1" applyNumberFormat="1" applyFont="1" applyFill="1" applyBorder="1" applyAlignment="1">
      <alignment horizontal="right"/>
    </xf>
    <xf numFmtId="0" fontId="74" fillId="2" borderId="2" xfId="1" applyNumberFormat="1" applyFont="1" applyFill="1" applyBorder="1" applyAlignment="1">
      <alignment horizontal="right" vertical="center"/>
    </xf>
    <xf numFmtId="164" fontId="74" fillId="2" borderId="2" xfId="1" applyFont="1" applyFill="1" applyBorder="1" applyAlignment="1">
      <alignment horizontal="right" vertical="center"/>
    </xf>
    <xf numFmtId="164" fontId="74" fillId="2" borderId="2" xfId="1" applyFont="1" applyFill="1" applyBorder="1" applyAlignment="1">
      <alignment horizontal="right"/>
    </xf>
    <xf numFmtId="0" fontId="74" fillId="2" borderId="6" xfId="1" applyNumberFormat="1" applyFont="1" applyFill="1" applyBorder="1" applyAlignment="1">
      <alignment horizontal="right"/>
    </xf>
    <xf numFmtId="0" fontId="74" fillId="2" borderId="2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right"/>
    </xf>
    <xf numFmtId="9" fontId="94" fillId="7" borderId="62" xfId="4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wrapText="1"/>
    </xf>
    <xf numFmtId="165" fontId="20" fillId="0" borderId="0" xfId="1" applyNumberFormat="1" applyFont="1" applyFill="1" applyBorder="1" applyAlignment="1">
      <alignment horizontal="center" vertical="center"/>
    </xf>
    <xf numFmtId="0" fontId="86" fillId="0" borderId="2" xfId="0" applyFont="1" applyFill="1" applyBorder="1" applyAlignment="1">
      <alignment horizontal="center"/>
    </xf>
    <xf numFmtId="0" fontId="70" fillId="0" borderId="5" xfId="0" applyFont="1" applyFill="1" applyBorder="1" applyAlignment="1">
      <alignment horizontal="center" vertical="center"/>
    </xf>
    <xf numFmtId="0" fontId="70" fillId="0" borderId="35" xfId="0" applyFont="1" applyFill="1" applyBorder="1" applyAlignment="1">
      <alignment horizontal="center" vertical="center"/>
    </xf>
    <xf numFmtId="0" fontId="69" fillId="0" borderId="35" xfId="0" applyFont="1" applyFill="1" applyBorder="1" applyAlignment="1">
      <alignment horizontal="center"/>
    </xf>
    <xf numFmtId="0" fontId="69" fillId="0" borderId="35" xfId="0" applyFont="1" applyFill="1" applyBorder="1" applyAlignment="1">
      <alignment horizontal="right"/>
    </xf>
    <xf numFmtId="0" fontId="69" fillId="0" borderId="6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19" fillId="0" borderId="4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46" fillId="0" borderId="2" xfId="0" applyFont="1" applyFill="1" applyBorder="1" applyAlignment="1">
      <alignment horizontal="right" vertical="center" wrapText="1"/>
    </xf>
    <xf numFmtId="0" fontId="22" fillId="0" borderId="0" xfId="0" applyFont="1" applyFill="1" applyAlignment="1">
      <alignment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2" fontId="18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/>
    </xf>
    <xf numFmtId="0" fontId="60" fillId="0" borderId="2" xfId="0" applyFont="1" applyFill="1" applyBorder="1" applyAlignment="1">
      <alignment wrapText="1"/>
    </xf>
    <xf numFmtId="1" fontId="19" fillId="0" borderId="2" xfId="0" applyNumberFormat="1" applyFont="1" applyFill="1" applyBorder="1" applyAlignment="1">
      <alignment horizontal="left" vertical="center"/>
    </xf>
    <xf numFmtId="2" fontId="19" fillId="0" borderId="2" xfId="0" applyNumberFormat="1" applyFont="1" applyFill="1" applyBorder="1" applyAlignment="1">
      <alignment horizontal="left" vertical="center"/>
    </xf>
    <xf numFmtId="1" fontId="19" fillId="0" borderId="2" xfId="1" applyNumberFormat="1" applyFont="1" applyFill="1" applyBorder="1" applyAlignment="1">
      <alignment horizontal="left"/>
    </xf>
    <xf numFmtId="1" fontId="19" fillId="0" borderId="2" xfId="1" applyNumberFormat="1" applyFont="1" applyFill="1" applyBorder="1" applyAlignment="1">
      <alignment horizontal="left" vertical="center"/>
    </xf>
    <xf numFmtId="1" fontId="18" fillId="0" borderId="0" xfId="0" applyNumberFormat="1" applyFont="1" applyFill="1" applyBorder="1" applyAlignment="1">
      <alignment horizontal="left"/>
    </xf>
    <xf numFmtId="1" fontId="19" fillId="0" borderId="0" xfId="0" applyNumberFormat="1" applyFont="1" applyFill="1" applyBorder="1" applyAlignment="1">
      <alignment horizontal="left"/>
    </xf>
    <xf numFmtId="1" fontId="25" fillId="0" borderId="0" xfId="0" applyNumberFormat="1" applyFont="1" applyFill="1" applyBorder="1" applyAlignment="1">
      <alignment horizontal="left"/>
    </xf>
    <xf numFmtId="1" fontId="25" fillId="0" borderId="0" xfId="0" applyNumberFormat="1" applyFont="1" applyFill="1" applyAlignment="1">
      <alignment horizontal="left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61" fillId="0" borderId="0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horizontal="left" vertical="center" wrapText="1"/>
    </xf>
    <xf numFmtId="0" fontId="19" fillId="0" borderId="2" xfId="0" quotePrefix="1" applyFont="1" applyFill="1" applyBorder="1" applyAlignment="1">
      <alignment horizontal="right"/>
    </xf>
    <xf numFmtId="165" fontId="25" fillId="0" borderId="0" xfId="0" applyNumberFormat="1" applyFont="1" applyFill="1"/>
    <xf numFmtId="0" fontId="6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right"/>
    </xf>
    <xf numFmtId="0" fontId="25" fillId="0" borderId="5" xfId="0" applyFont="1" applyFill="1" applyBorder="1" applyAlignment="1"/>
    <xf numFmtId="0" fontId="25" fillId="0" borderId="35" xfId="0" applyFont="1" applyFill="1" applyBorder="1" applyAlignment="1"/>
    <xf numFmtId="0" fontId="25" fillId="0" borderId="6" xfId="0" applyFont="1" applyFill="1" applyBorder="1" applyAlignment="1"/>
    <xf numFmtId="0" fontId="25" fillId="0" borderId="0" xfId="0" applyFont="1" applyFill="1" applyAlignment="1">
      <alignment textRotation="90" wrapText="1"/>
    </xf>
    <xf numFmtId="0" fontId="25" fillId="0" borderId="5" xfId="0" applyFont="1" applyFill="1" applyBorder="1" applyAlignment="1">
      <alignment wrapText="1"/>
    </xf>
    <xf numFmtId="0" fontId="25" fillId="0" borderId="35" xfId="0" applyFont="1" applyFill="1" applyBorder="1" applyAlignment="1">
      <alignment wrapText="1"/>
    </xf>
    <xf numFmtId="0" fontId="25" fillId="0" borderId="6" xfId="0" applyFont="1" applyFill="1" applyBorder="1" applyAlignment="1">
      <alignment wrapText="1"/>
    </xf>
    <xf numFmtId="0" fontId="19" fillId="0" borderId="1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165" fontId="25" fillId="0" borderId="2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wrapText="1"/>
    </xf>
    <xf numFmtId="0" fontId="52" fillId="0" borderId="2" xfId="0" applyFont="1" applyBorder="1" applyAlignment="1">
      <alignment horizontal="center" wrapText="1"/>
    </xf>
    <xf numFmtId="0" fontId="117" fillId="0" borderId="0" xfId="0" applyFont="1"/>
    <xf numFmtId="0" fontId="19" fillId="0" borderId="3" xfId="0" applyFont="1" applyFill="1" applyBorder="1" applyAlignment="1"/>
    <xf numFmtId="0" fontId="19" fillId="0" borderId="4" xfId="0" applyFont="1" applyFill="1" applyBorder="1" applyAlignment="1"/>
    <xf numFmtId="49" fontId="0" fillId="0" borderId="0" xfId="0" applyNumberFormat="1"/>
    <xf numFmtId="0" fontId="119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0" xfId="0" applyNumberFormat="1" applyBorder="1"/>
    <xf numFmtId="0" fontId="42" fillId="0" borderId="0" xfId="0" applyFont="1" applyFill="1" applyBorder="1" applyAlignment="1">
      <alignment horizontal="right"/>
    </xf>
    <xf numFmtId="0" fontId="25" fillId="0" borderId="0" xfId="0" applyNumberFormat="1" applyFont="1" applyBorder="1"/>
    <xf numFmtId="168" fontId="18" fillId="0" borderId="0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horizontal="right"/>
    </xf>
    <xf numFmtId="0" fontId="60" fillId="0" borderId="2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/>
    </xf>
    <xf numFmtId="9" fontId="0" fillId="0" borderId="0" xfId="4" applyFont="1"/>
    <xf numFmtId="9" fontId="1" fillId="0" borderId="2" xfId="4" applyFont="1" applyFill="1" applyBorder="1" applyAlignment="1">
      <alignment vertical="center"/>
    </xf>
    <xf numFmtId="0" fontId="19" fillId="0" borderId="66" xfId="0" applyFont="1" applyFill="1" applyBorder="1" applyAlignment="1">
      <alignment horizontal="left" vertical="center"/>
    </xf>
    <xf numFmtId="0" fontId="19" fillId="0" borderId="35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horizontal="left" vertical="center"/>
    </xf>
    <xf numFmtId="0" fontId="19" fillId="0" borderId="35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164" fontId="74" fillId="2" borderId="5" xfId="1" applyFont="1" applyFill="1" applyBorder="1" applyAlignment="1">
      <alignment horizontal="right" vertical="center"/>
    </xf>
    <xf numFmtId="164" fontId="74" fillId="2" borderId="5" xfId="1" applyFont="1" applyFill="1" applyBorder="1" applyAlignment="1">
      <alignment horizontal="right"/>
    </xf>
    <xf numFmtId="0" fontId="74" fillId="2" borderId="5" xfId="0" applyNumberFormat="1" applyFont="1" applyFill="1" applyBorder="1" applyAlignment="1">
      <alignment horizontal="right" vertical="center"/>
    </xf>
    <xf numFmtId="0" fontId="0" fillId="2" borderId="0" xfId="0" applyFill="1" applyBorder="1" applyAlignment="1">
      <alignment horizontal="right"/>
    </xf>
    <xf numFmtId="0" fontId="89" fillId="0" borderId="2" xfId="2" applyFont="1" applyFill="1" applyBorder="1" applyAlignment="1">
      <alignment horizontal="right"/>
    </xf>
    <xf numFmtId="0" fontId="64" fillId="0" borderId="0" xfId="2" applyFont="1" applyFill="1" applyBorder="1" applyAlignment="1">
      <alignment horizontal="right"/>
    </xf>
    <xf numFmtId="0" fontId="59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4" xfId="0" applyFont="1" applyFill="1" applyBorder="1" applyAlignment="1">
      <alignment horizontal="center" wrapText="1"/>
    </xf>
    <xf numFmtId="9" fontId="23" fillId="0" borderId="1" xfId="0" applyNumberFormat="1" applyFont="1" applyFill="1" applyBorder="1" applyAlignment="1">
      <alignment horizontal="center" wrapText="1"/>
    </xf>
    <xf numFmtId="9" fontId="23" fillId="0" borderId="4" xfId="0" applyNumberFormat="1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/>
    </xf>
    <xf numFmtId="0" fontId="90" fillId="0" borderId="0" xfId="0" applyFont="1" applyAlignment="1">
      <alignment horizontal="left" vertical="top" wrapText="1"/>
    </xf>
    <xf numFmtId="0" fontId="90" fillId="0" borderId="0" xfId="0" applyFont="1" applyAlignment="1">
      <alignment horizontal="left" vertical="top"/>
    </xf>
    <xf numFmtId="0" fontId="1" fillId="0" borderId="2" xfId="0" applyFont="1" applyFill="1" applyBorder="1" applyAlignment="1">
      <alignment horizontal="right" vertical="center"/>
    </xf>
    <xf numFmtId="0" fontId="58" fillId="0" borderId="0" xfId="0" applyFont="1" applyFill="1" applyAlignment="1">
      <alignment horizontal="left" vertical="top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right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2" fontId="94" fillId="7" borderId="62" xfId="5" applyNumberFormat="1" applyAlignment="1">
      <alignment horizontal="right" vertical="center" wrapText="1"/>
    </xf>
    <xf numFmtId="0" fontId="108" fillId="0" borderId="2" xfId="0" applyFont="1" applyFill="1" applyBorder="1" applyAlignment="1">
      <alignment horizontal="center" vertical="center"/>
    </xf>
    <xf numFmtId="0" fontId="109" fillId="0" borderId="5" xfId="0" applyFont="1" applyBorder="1" applyAlignment="1">
      <alignment horizontal="center"/>
    </xf>
    <xf numFmtId="0" fontId="109" fillId="0" borderId="6" xfId="0" applyFont="1" applyBorder="1" applyAlignment="1">
      <alignment horizontal="center"/>
    </xf>
    <xf numFmtId="0" fontId="59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12" fillId="0" borderId="2" xfId="0" applyFont="1" applyFill="1" applyBorder="1" applyAlignment="1">
      <alignment horizontal="center" vertical="center" wrapText="1"/>
    </xf>
    <xf numFmtId="0" fontId="113" fillId="0" borderId="2" xfId="0" applyFont="1" applyFill="1" applyBorder="1" applyAlignment="1">
      <alignment horizontal="center" vertical="center"/>
    </xf>
    <xf numFmtId="0" fontId="113" fillId="0" borderId="2" xfId="0" applyFont="1" applyFill="1" applyBorder="1" applyAlignment="1">
      <alignment horizontal="right" vertical="center"/>
    </xf>
    <xf numFmtId="0" fontId="108" fillId="0" borderId="2" xfId="0" applyFont="1" applyFill="1" applyBorder="1" applyAlignment="1">
      <alignment horizontal="center" vertical="center" wrapText="1"/>
    </xf>
    <xf numFmtId="49" fontId="108" fillId="0" borderId="2" xfId="0" applyNumberFormat="1" applyFont="1" applyFill="1" applyBorder="1" applyAlignment="1">
      <alignment horizontal="center" vertical="center"/>
    </xf>
    <xf numFmtId="0" fontId="45" fillId="0" borderId="63" xfId="0" applyFont="1" applyFill="1" applyBorder="1" applyAlignment="1">
      <alignment horizontal="center" vertical="top" wrapText="1"/>
    </xf>
    <xf numFmtId="0" fontId="47" fillId="0" borderId="42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47" fillId="0" borderId="42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9" fillId="0" borderId="47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left" vertical="center" wrapText="1"/>
    </xf>
    <xf numFmtId="0" fontId="18" fillId="0" borderId="42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/>
    </xf>
    <xf numFmtId="0" fontId="19" fillId="0" borderId="43" xfId="0" applyFont="1" applyFill="1" applyBorder="1" applyAlignment="1">
      <alignment horizontal="center"/>
    </xf>
    <xf numFmtId="0" fontId="19" fillId="0" borderId="43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left" vertical="center"/>
    </xf>
    <xf numFmtId="0" fontId="19" fillId="0" borderId="47" xfId="0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7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/>
    </xf>
    <xf numFmtId="0" fontId="18" fillId="0" borderId="5" xfId="0" applyNumberFormat="1" applyFont="1" applyFill="1" applyBorder="1" applyAlignment="1">
      <alignment horizontal="center"/>
    </xf>
    <xf numFmtId="0" fontId="18" fillId="0" borderId="6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textRotation="90"/>
    </xf>
    <xf numFmtId="0" fontId="4" fillId="0" borderId="4" xfId="0" applyFont="1" applyFill="1" applyBorder="1" applyAlignment="1">
      <alignment horizontal="center" textRotation="90"/>
    </xf>
    <xf numFmtId="0" fontId="4" fillId="0" borderId="1" xfId="0" applyFont="1" applyFill="1" applyBorder="1" applyAlignment="1">
      <alignment horizontal="center" textRotation="90" wrapText="1"/>
    </xf>
    <xf numFmtId="0" fontId="4" fillId="0" borderId="4" xfId="0" applyFont="1" applyFill="1" applyBorder="1" applyAlignment="1">
      <alignment horizontal="center" textRotation="90" wrapText="1"/>
    </xf>
    <xf numFmtId="0" fontId="41" fillId="0" borderId="0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 textRotation="90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textRotation="90"/>
    </xf>
    <xf numFmtId="0" fontId="23" fillId="0" borderId="2" xfId="0" applyFont="1" applyBorder="1" applyAlignment="1">
      <alignment horizontal="center" textRotation="90" wrapText="1"/>
    </xf>
    <xf numFmtId="0" fontId="23" fillId="0" borderId="2" xfId="0" applyFont="1" applyBorder="1" applyAlignment="1">
      <alignment horizontal="center" textRotation="90"/>
    </xf>
    <xf numFmtId="0" fontId="41" fillId="0" borderId="7" xfId="0" applyFont="1" applyBorder="1" applyAlignment="1"/>
    <xf numFmtId="0" fontId="45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textRotation="90" wrapText="1"/>
    </xf>
    <xf numFmtId="0" fontId="3" fillId="0" borderId="6" xfId="0" applyFont="1" applyFill="1" applyBorder="1" applyAlignment="1">
      <alignment horizontal="center" textRotation="90" wrapText="1"/>
    </xf>
    <xf numFmtId="0" fontId="3" fillId="0" borderId="2" xfId="0" applyFont="1" applyFill="1" applyBorder="1" applyAlignment="1">
      <alignment horizontal="center" textRotation="90" wrapText="1"/>
    </xf>
    <xf numFmtId="0" fontId="3" fillId="0" borderId="2" xfId="0" applyFont="1" applyFill="1" applyBorder="1" applyAlignment="1">
      <alignment horizontal="center" vertical="center" textRotation="90"/>
    </xf>
    <xf numFmtId="0" fontId="45" fillId="0" borderId="7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63" fillId="0" borderId="60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59" fillId="0" borderId="23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74" fillId="2" borderId="5" xfId="0" applyFont="1" applyFill="1" applyBorder="1" applyAlignment="1">
      <alignment horizontal="left" vertical="center"/>
    </xf>
    <xf numFmtId="0" fontId="74" fillId="2" borderId="6" xfId="0" applyFont="1" applyFill="1" applyBorder="1" applyAlignment="1">
      <alignment horizontal="left" vertical="center"/>
    </xf>
    <xf numFmtId="0" fontId="74" fillId="0" borderId="20" xfId="0" applyFont="1" applyFill="1" applyBorder="1" applyAlignment="1">
      <alignment horizontal="center" vertical="center" wrapText="1"/>
    </xf>
    <xf numFmtId="0" fontId="74" fillId="0" borderId="24" xfId="0" applyFont="1" applyFill="1" applyBorder="1" applyAlignment="1">
      <alignment horizontal="center" vertical="center" wrapText="1"/>
    </xf>
    <xf numFmtId="0" fontId="74" fillId="0" borderId="25" xfId="0" applyNumberFormat="1" applyFont="1" applyFill="1" applyBorder="1" applyAlignment="1">
      <alignment horizontal="center" vertical="center" wrapText="1"/>
    </xf>
    <xf numFmtId="0" fontId="74" fillId="0" borderId="28" xfId="0" applyNumberFormat="1" applyFont="1" applyFill="1" applyBorder="1" applyAlignment="1">
      <alignment horizontal="center" vertical="center" wrapText="1"/>
    </xf>
    <xf numFmtId="0" fontId="74" fillId="0" borderId="26" xfId="0" applyNumberFormat="1" applyFont="1" applyFill="1" applyBorder="1" applyAlignment="1">
      <alignment horizontal="center" vertical="center" wrapText="1"/>
    </xf>
    <xf numFmtId="0" fontId="74" fillId="0" borderId="20" xfId="0" applyNumberFormat="1" applyFont="1" applyFill="1" applyBorder="1" applyAlignment="1">
      <alignment horizontal="center" textRotation="90" wrapText="1"/>
    </xf>
    <xf numFmtId="0" fontId="74" fillId="0" borderId="24" xfId="0" applyNumberFormat="1" applyFont="1" applyFill="1" applyBorder="1" applyAlignment="1">
      <alignment horizontal="center" textRotation="90" wrapText="1"/>
    </xf>
    <xf numFmtId="0" fontId="74" fillId="0" borderId="20" xfId="0" applyFont="1" applyFill="1" applyBorder="1" applyAlignment="1">
      <alignment horizontal="center" textRotation="90" wrapText="1"/>
    </xf>
    <xf numFmtId="0" fontId="74" fillId="0" borderId="24" xfId="0" applyFont="1" applyFill="1" applyBorder="1" applyAlignment="1">
      <alignment horizontal="center" textRotation="90" wrapText="1"/>
    </xf>
    <xf numFmtId="0" fontId="74" fillId="0" borderId="20" xfId="0" applyFont="1" applyFill="1" applyBorder="1" applyAlignment="1">
      <alignment horizontal="center" vertical="center"/>
    </xf>
    <xf numFmtId="0" fontId="74" fillId="0" borderId="25" xfId="0" applyFont="1" applyFill="1" applyBorder="1" applyAlignment="1">
      <alignment horizontal="center" textRotation="90" wrapText="1"/>
    </xf>
    <xf numFmtId="0" fontId="74" fillId="0" borderId="29" xfId="0" applyFont="1" applyFill="1" applyBorder="1" applyAlignment="1">
      <alignment horizontal="center" textRotation="90" wrapText="1"/>
    </xf>
    <xf numFmtId="1" fontId="74" fillId="0" borderId="2" xfId="0" applyNumberFormat="1" applyFont="1" applyFill="1" applyBorder="1" applyAlignment="1">
      <alignment horizontal="center" textRotation="90" wrapText="1"/>
    </xf>
    <xf numFmtId="0" fontId="74" fillId="0" borderId="36" xfId="0" applyFont="1" applyFill="1" applyBorder="1" applyAlignment="1">
      <alignment horizontal="center" textRotation="90" wrapText="1"/>
    </xf>
    <xf numFmtId="0" fontId="63" fillId="2" borderId="7" xfId="0" applyFont="1" applyFill="1" applyBorder="1" applyAlignment="1">
      <alignment horizontal="center" vertical="center"/>
    </xf>
    <xf numFmtId="0" fontId="63" fillId="2" borderId="38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72" fillId="2" borderId="5" xfId="0" applyFont="1" applyFill="1" applyBorder="1" applyAlignment="1">
      <alignment horizontal="center" vertical="center" wrapText="1"/>
    </xf>
    <xf numFmtId="0" fontId="72" fillId="2" borderId="35" xfId="0" applyFont="1" applyFill="1" applyBorder="1" applyAlignment="1">
      <alignment horizontal="center" vertical="center" wrapText="1"/>
    </xf>
    <xf numFmtId="0" fontId="72" fillId="2" borderId="6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center" vertical="center" wrapText="1"/>
    </xf>
    <xf numFmtId="0" fontId="46" fillId="2" borderId="5" xfId="0" applyFont="1" applyFill="1" applyBorder="1" applyAlignment="1">
      <alignment horizontal="center" vertical="center" wrapText="1"/>
    </xf>
    <xf numFmtId="0" fontId="46" fillId="2" borderId="35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35" xfId="0" applyFont="1" applyFill="1" applyBorder="1" applyAlignment="1">
      <alignment horizontal="center" vertical="center" wrapText="1"/>
    </xf>
    <xf numFmtId="0" fontId="64" fillId="0" borderId="0" xfId="2" applyFont="1" applyFill="1" applyBorder="1" applyAlignment="1">
      <alignment horizontal="left"/>
    </xf>
    <xf numFmtId="0" fontId="59" fillId="0" borderId="7" xfId="0" applyFont="1" applyFill="1" applyBorder="1" applyAlignment="1">
      <alignment horizontal="center"/>
    </xf>
    <xf numFmtId="0" fontId="60" fillId="0" borderId="2" xfId="0" applyFont="1" applyFill="1" applyBorder="1" applyAlignment="1">
      <alignment horizontal="center" vertical="center"/>
    </xf>
    <xf numFmtId="0" fontId="60" fillId="0" borderId="2" xfId="0" applyFont="1" applyFill="1" applyBorder="1" applyAlignment="1">
      <alignment horizontal="center" vertical="center" wrapText="1"/>
    </xf>
    <xf numFmtId="0" fontId="60" fillId="0" borderId="5" xfId="0" applyFont="1" applyFill="1" applyBorder="1" applyAlignment="1">
      <alignment horizontal="center" vertical="center" wrapText="1"/>
    </xf>
    <xf numFmtId="0" fontId="60" fillId="0" borderId="6" xfId="0" applyFont="1" applyFill="1" applyBorder="1" applyAlignment="1">
      <alignment horizontal="center" vertical="center" wrapText="1"/>
    </xf>
    <xf numFmtId="0" fontId="88" fillId="0" borderId="5" xfId="2" applyFont="1" applyFill="1" applyBorder="1" applyAlignment="1">
      <alignment horizontal="center"/>
    </xf>
    <xf numFmtId="0" fontId="88" fillId="0" borderId="35" xfId="2" applyFont="1" applyFill="1" applyBorder="1" applyAlignment="1">
      <alignment horizontal="center"/>
    </xf>
    <xf numFmtId="0" fontId="88" fillId="0" borderId="6" xfId="2" applyFont="1" applyFill="1" applyBorder="1" applyAlignment="1">
      <alignment horizontal="center"/>
    </xf>
    <xf numFmtId="0" fontId="60" fillId="0" borderId="5" xfId="0" applyFont="1" applyFill="1" applyBorder="1" applyAlignment="1">
      <alignment horizontal="center" vertical="center"/>
    </xf>
    <xf numFmtId="0" fontId="60" fillId="0" borderId="35" xfId="0" applyFont="1" applyFill="1" applyBorder="1" applyAlignment="1">
      <alignment horizontal="center" vertical="center"/>
    </xf>
    <xf numFmtId="0" fontId="60" fillId="0" borderId="6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/>
    </xf>
    <xf numFmtId="0" fontId="25" fillId="0" borderId="4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left"/>
    </xf>
    <xf numFmtId="0" fontId="64" fillId="0" borderId="0" xfId="2" applyFont="1" applyFill="1" applyBorder="1"/>
    <xf numFmtId="0" fontId="88" fillId="0" borderId="5" xfId="2" applyFont="1" applyFill="1" applyBorder="1" applyAlignment="1">
      <alignment horizontal="center" wrapText="1"/>
    </xf>
    <xf numFmtId="0" fontId="88" fillId="0" borderId="6" xfId="2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87" fillId="0" borderId="5" xfId="0" applyFont="1" applyFill="1" applyBorder="1" applyAlignment="1">
      <alignment horizontal="center"/>
    </xf>
    <xf numFmtId="0" fontId="87" fillId="0" borderId="35" xfId="0" applyFont="1" applyFill="1" applyBorder="1" applyAlignment="1">
      <alignment horizontal="center"/>
    </xf>
    <xf numFmtId="0" fontId="87" fillId="0" borderId="6" xfId="0" applyFont="1" applyFill="1" applyBorder="1" applyAlignment="1">
      <alignment horizontal="center"/>
    </xf>
    <xf numFmtId="0" fontId="86" fillId="0" borderId="5" xfId="0" applyFont="1" applyFill="1" applyBorder="1" applyAlignment="1">
      <alignment horizontal="center"/>
    </xf>
    <xf numFmtId="0" fontId="86" fillId="0" borderId="35" xfId="0" applyFont="1" applyFill="1" applyBorder="1" applyAlignment="1">
      <alignment horizontal="center"/>
    </xf>
    <xf numFmtId="0" fontId="86" fillId="0" borderId="6" xfId="0" applyFont="1" applyFill="1" applyBorder="1" applyAlignment="1">
      <alignment horizontal="center"/>
    </xf>
    <xf numFmtId="0" fontId="59" fillId="0" borderId="7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vertical="center"/>
    </xf>
    <xf numFmtId="0" fontId="67" fillId="0" borderId="7" xfId="2" applyFont="1" applyFill="1" applyBorder="1" applyAlignment="1">
      <alignment horizontal="center"/>
    </xf>
    <xf numFmtId="0" fontId="25" fillId="0" borderId="1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top" wrapText="1"/>
    </xf>
    <xf numFmtId="0" fontId="19" fillId="0" borderId="35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70" fillId="0" borderId="2" xfId="0" applyFont="1" applyFill="1" applyBorder="1" applyAlignment="1">
      <alignment horizontal="center" vertical="center"/>
    </xf>
    <xf numFmtId="0" fontId="60" fillId="0" borderId="5" xfId="0" applyFont="1" applyFill="1" applyBorder="1" applyAlignment="1">
      <alignment horizontal="center"/>
    </xf>
    <xf numFmtId="0" fontId="60" fillId="0" borderId="35" xfId="0" applyFont="1" applyFill="1" applyBorder="1" applyAlignment="1">
      <alignment horizontal="center"/>
    </xf>
    <xf numFmtId="0" fontId="60" fillId="0" borderId="6" xfId="0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68" fillId="0" borderId="7" xfId="0" applyFont="1" applyFill="1" applyBorder="1" applyAlignment="1">
      <alignment horizontal="center" vertical="center" wrapText="1"/>
    </xf>
    <xf numFmtId="0" fontId="65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wrapText="1"/>
    </xf>
    <xf numFmtId="0" fontId="25" fillId="0" borderId="3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40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4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right"/>
    </xf>
    <xf numFmtId="0" fontId="46" fillId="0" borderId="35" xfId="0" applyFont="1" applyFill="1" applyBorder="1" applyAlignment="1">
      <alignment horizontal="right"/>
    </xf>
    <xf numFmtId="0" fontId="46" fillId="0" borderId="6" xfId="0" applyFont="1" applyFill="1" applyBorder="1" applyAlignment="1">
      <alignment horizontal="right"/>
    </xf>
    <xf numFmtId="0" fontId="68" fillId="0" borderId="0" xfId="0" applyFont="1" applyFill="1" applyBorder="1" applyAlignment="1">
      <alignment horizontal="center" vertical="center" wrapText="1"/>
    </xf>
    <xf numFmtId="0" fontId="60" fillId="0" borderId="7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/>
    </xf>
    <xf numFmtId="2" fontId="18" fillId="0" borderId="2" xfId="0" applyNumberFormat="1" applyFont="1" applyFill="1" applyBorder="1" applyAlignment="1">
      <alignment horizontal="center" vertical="center"/>
    </xf>
    <xf numFmtId="1" fontId="18" fillId="0" borderId="2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46" fillId="0" borderId="2" xfId="2" applyFont="1" applyFill="1" applyBorder="1" applyAlignment="1">
      <alignment horizontal="center" vertical="center"/>
    </xf>
    <xf numFmtId="0" fontId="19" fillId="0" borderId="51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0" fontId="46" fillId="0" borderId="2" xfId="2" applyFont="1" applyFill="1" applyBorder="1" applyAlignment="1">
      <alignment horizontal="center"/>
    </xf>
    <xf numFmtId="0" fontId="19" fillId="0" borderId="55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84" fillId="0" borderId="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wrapText="1"/>
    </xf>
    <xf numFmtId="0" fontId="20" fillId="0" borderId="4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textRotation="90" wrapText="1"/>
    </xf>
    <xf numFmtId="0" fontId="38" fillId="0" borderId="4" xfId="0" applyFont="1" applyFill="1" applyBorder="1" applyAlignment="1">
      <alignment horizontal="left" textRotation="90" wrapText="1"/>
    </xf>
    <xf numFmtId="0" fontId="38" fillId="0" borderId="2" xfId="0" applyFont="1" applyFill="1" applyBorder="1" applyAlignment="1">
      <alignment horizontal="left" textRotation="90"/>
    </xf>
    <xf numFmtId="0" fontId="19" fillId="0" borderId="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textRotation="90"/>
    </xf>
    <xf numFmtId="0" fontId="25" fillId="0" borderId="4" xfId="0" applyFont="1" applyFill="1" applyBorder="1" applyAlignment="1">
      <alignment horizontal="left" textRotation="90"/>
    </xf>
    <xf numFmtId="0" fontId="20" fillId="0" borderId="2" xfId="0" applyFont="1" applyFill="1" applyBorder="1" applyAlignment="1">
      <alignment horizontal="center"/>
    </xf>
    <xf numFmtId="0" fontId="61" fillId="0" borderId="7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47" fillId="0" borderId="2" xfId="2" applyFont="1" applyFill="1" applyBorder="1" applyAlignment="1">
      <alignment horizontal="center"/>
    </xf>
    <xf numFmtId="0" fontId="57" fillId="0" borderId="7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68" fillId="0" borderId="7" xfId="0" applyFont="1" applyFill="1" applyBorder="1" applyAlignment="1">
      <alignment horizontal="center" vertical="center"/>
    </xf>
    <xf numFmtId="0" fontId="65" fillId="0" borderId="2" xfId="0" applyFont="1" applyFill="1" applyBorder="1" applyAlignment="1">
      <alignment horizontal="center" textRotation="90" wrapText="1"/>
    </xf>
    <xf numFmtId="0" fontId="25" fillId="0" borderId="2" xfId="0" applyFont="1" applyFill="1" applyBorder="1"/>
    <xf numFmtId="0" fontId="6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wrapText="1"/>
    </xf>
    <xf numFmtId="0" fontId="38" fillId="0" borderId="2" xfId="0" applyFont="1" applyFill="1" applyBorder="1" applyAlignment="1">
      <alignment horizontal="center" textRotation="90" wrapText="1"/>
    </xf>
    <xf numFmtId="164" fontId="65" fillId="0" borderId="2" xfId="0" applyNumberFormat="1" applyFont="1" applyFill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center"/>
    </xf>
    <xf numFmtId="0" fontId="61" fillId="0" borderId="0" xfId="0" applyFont="1" applyFill="1" applyBorder="1" applyAlignment="1">
      <alignment horizontal="center" vertical="center"/>
    </xf>
    <xf numFmtId="0" fontId="8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98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99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left" vertical="center"/>
    </xf>
    <xf numFmtId="0" fontId="120" fillId="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1" fillId="0" borderId="0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/>
    </xf>
    <xf numFmtId="0" fontId="19" fillId="0" borderId="3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61" fillId="0" borderId="0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0" fontId="47" fillId="0" borderId="35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horizontal="left" vertical="center"/>
    </xf>
    <xf numFmtId="0" fontId="30" fillId="4" borderId="14" xfId="0" applyFont="1" applyFill="1" applyBorder="1" applyAlignment="1">
      <alignment horizontal="center"/>
    </xf>
    <xf numFmtId="0" fontId="24" fillId="5" borderId="0" xfId="0" applyFont="1" applyFill="1" applyAlignment="1">
      <alignment horizontal="center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39" fillId="4" borderId="23" xfId="0" applyFont="1" applyFill="1" applyBorder="1" applyAlignment="1">
      <alignment horizontal="center"/>
    </xf>
    <xf numFmtId="0" fontId="24" fillId="5" borderId="0" xfId="0" applyFont="1" applyFill="1" applyAlignment="1">
      <alignment horizontal="right"/>
    </xf>
    <xf numFmtId="0" fontId="12" fillId="3" borderId="20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wrapText="1"/>
    </xf>
    <xf numFmtId="0" fontId="61" fillId="0" borderId="37" xfId="0" applyFont="1" applyFill="1" applyBorder="1" applyAlignment="1">
      <alignment horizontal="center" vertical="center" wrapText="1"/>
    </xf>
    <xf numFmtId="0" fontId="61" fillId="0" borderId="3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61" fillId="0" borderId="7" xfId="0" applyFont="1" applyFill="1" applyBorder="1" applyAlignment="1">
      <alignment horizontal="center" vertical="center"/>
    </xf>
    <xf numFmtId="0" fontId="61" fillId="0" borderId="7" xfId="0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top"/>
    </xf>
    <xf numFmtId="0" fontId="25" fillId="0" borderId="4" xfId="0" applyFont="1" applyFill="1" applyBorder="1" applyAlignment="1">
      <alignment vertical="top"/>
    </xf>
    <xf numFmtId="0" fontId="25" fillId="0" borderId="5" xfId="0" applyFont="1" applyFill="1" applyBorder="1" applyAlignment="1">
      <alignment horizontal="center"/>
    </xf>
    <xf numFmtId="0" fontId="25" fillId="0" borderId="35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59" fillId="0" borderId="7" xfId="0" applyFont="1" applyFill="1" applyBorder="1" applyAlignment="1">
      <alignment horizontal="left" vertical="center"/>
    </xf>
    <xf numFmtId="0" fontId="62" fillId="0" borderId="2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59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45" fillId="0" borderId="7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/>
    </xf>
    <xf numFmtId="0" fontId="20" fillId="0" borderId="5" xfId="0" applyFont="1" applyFill="1" applyBorder="1" applyAlignment="1">
      <alignment horizontal="right"/>
    </xf>
    <xf numFmtId="0" fontId="20" fillId="0" borderId="6" xfId="0" applyFont="1" applyFill="1" applyBorder="1" applyAlignment="1">
      <alignment horizontal="right"/>
    </xf>
    <xf numFmtId="0" fontId="61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68" fillId="0" borderId="7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78" fillId="0" borderId="2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4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63" fillId="0" borderId="7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0" fontId="61" fillId="0" borderId="5" xfId="0" applyFont="1" applyFill="1" applyBorder="1" applyAlignment="1">
      <alignment horizontal="center" vertical="center"/>
    </xf>
    <xf numFmtId="0" fontId="61" fillId="0" borderId="35" xfId="0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horizontal="center" vertical="center"/>
    </xf>
    <xf numFmtId="0" fontId="59" fillId="0" borderId="7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textRotation="90"/>
    </xf>
    <xf numFmtId="0" fontId="42" fillId="0" borderId="1" xfId="0" applyFont="1" applyBorder="1" applyAlignment="1"/>
    <xf numFmtId="0" fontId="42" fillId="0" borderId="4" xfId="0" applyFont="1" applyBorder="1" applyAlignment="1"/>
    <xf numFmtId="0" fontId="42" fillId="0" borderId="1" xfId="0" applyFont="1" applyBorder="1" applyAlignment="1">
      <alignment vertical="center"/>
    </xf>
    <xf numFmtId="0" fontId="42" fillId="0" borderId="3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42" fillId="0" borderId="3" xfId="0" applyFont="1" applyBorder="1" applyAlignment="1"/>
    <xf numFmtId="0" fontId="23" fillId="0" borderId="0" xfId="0" applyFont="1" applyAlignment="1">
      <alignment horizontal="center"/>
    </xf>
    <xf numFmtId="0" fontId="23" fillId="0" borderId="7" xfId="0" applyFont="1" applyBorder="1" applyAlignment="1">
      <alignment horizontal="center"/>
    </xf>
    <xf numFmtId="0" fontId="118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6">
    <cellStyle name="Calculation" xfId="5" builtinId="22"/>
    <cellStyle name="Comma" xfId="1" builtinId="3"/>
    <cellStyle name="Good" xfId="3" builtinId="26"/>
    <cellStyle name="Normal" xfId="0" builtinId="0"/>
    <cellStyle name="Normal 2" xfId="2"/>
    <cellStyle name="Percent" xfId="4" builtinId="5"/>
  </cellStyles>
  <dxfs count="0"/>
  <tableStyles count="0" defaultTableStyle="TableStyleMedium9" defaultPivotStyle="PivotStyleLight16"/>
  <colors>
    <mruColors>
      <color rgb="FFFFFF00"/>
      <color rgb="FFF955CA"/>
      <color rgb="FFA81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38</xdr:row>
      <xdr:rowOff>44823</xdr:rowOff>
    </xdr:from>
    <xdr:to>
      <xdr:col>7</xdr:col>
      <xdr:colOff>560295</xdr:colOff>
      <xdr:row>40</xdr:row>
      <xdr:rowOff>123264</xdr:rowOff>
    </xdr:to>
    <xdr:sp macro="" textlink="">
      <xdr:nvSpPr>
        <xdr:cNvPr id="2" name="TextBox 1"/>
        <xdr:cNvSpPr txBox="1"/>
      </xdr:nvSpPr>
      <xdr:spPr>
        <a:xfrm>
          <a:off x="607359" y="6902823"/>
          <a:ext cx="4239186" cy="440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5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48"/>
  <sheetViews>
    <sheetView topLeftCell="A7" zoomScaleNormal="100" workbookViewId="0">
      <selection activeCell="C6" sqref="C6:C38"/>
    </sheetView>
  </sheetViews>
  <sheetFormatPr defaultColWidth="9.140625" defaultRowHeight="15"/>
  <cols>
    <col min="1" max="1" width="4.28515625" style="75" customWidth="1"/>
    <col min="2" max="2" width="21.7109375" style="75" customWidth="1"/>
    <col min="3" max="3" width="15.5703125" style="221" customWidth="1"/>
    <col min="4" max="4" width="10.140625" style="75" customWidth="1"/>
    <col min="5" max="5" width="10" style="75" customWidth="1"/>
    <col min="6" max="6" width="14" style="221" customWidth="1"/>
    <col min="7" max="16384" width="9.140625" style="75"/>
  </cols>
  <sheetData>
    <row r="1" spans="1:8" ht="18" customHeight="1">
      <c r="A1" s="887" t="s">
        <v>1876</v>
      </c>
      <c r="B1" s="887"/>
      <c r="C1" s="887"/>
      <c r="D1" s="887"/>
      <c r="E1" s="887"/>
      <c r="F1" s="887"/>
      <c r="G1" s="529"/>
      <c r="H1" s="529"/>
    </row>
    <row r="2" spans="1:8">
      <c r="A2" s="888" t="s">
        <v>1486</v>
      </c>
      <c r="B2" s="888"/>
      <c r="C2" s="888"/>
      <c r="D2" s="888"/>
      <c r="E2" s="888"/>
      <c r="F2" s="888"/>
      <c r="G2" s="530"/>
      <c r="H2" s="530"/>
    </row>
    <row r="3" spans="1:8">
      <c r="A3" s="888" t="s">
        <v>850</v>
      </c>
      <c r="B3" s="888"/>
      <c r="C3" s="888"/>
      <c r="D3" s="888"/>
      <c r="E3" s="888"/>
      <c r="F3" s="888"/>
      <c r="G3" s="530"/>
      <c r="H3" s="530"/>
    </row>
    <row r="4" spans="1:8">
      <c r="A4" s="890" t="s">
        <v>1638</v>
      </c>
      <c r="B4" s="890"/>
      <c r="C4" s="890"/>
      <c r="D4" s="890"/>
      <c r="E4" s="890"/>
      <c r="F4" s="890"/>
      <c r="G4" s="531"/>
      <c r="H4" s="531"/>
    </row>
    <row r="5" spans="1:8" ht="45">
      <c r="A5" s="889" t="s">
        <v>216</v>
      </c>
      <c r="B5" s="889"/>
      <c r="C5" s="580" t="s">
        <v>4</v>
      </c>
      <c r="D5" s="526" t="s">
        <v>386</v>
      </c>
      <c r="E5" s="526" t="s">
        <v>387</v>
      </c>
      <c r="F5" s="526" t="s">
        <v>388</v>
      </c>
    </row>
    <row r="6" spans="1:8">
      <c r="A6" s="579">
        <v>1</v>
      </c>
      <c r="B6" s="353" t="s">
        <v>416</v>
      </c>
      <c r="C6" s="581">
        <v>5.12</v>
      </c>
      <c r="D6" s="582">
        <v>3</v>
      </c>
      <c r="E6" s="582"/>
      <c r="F6" s="582" t="s">
        <v>1001</v>
      </c>
    </row>
    <row r="7" spans="1:8">
      <c r="A7" s="579">
        <v>2</v>
      </c>
      <c r="B7" s="353" t="s">
        <v>417</v>
      </c>
      <c r="C7" s="581">
        <v>3.2</v>
      </c>
      <c r="D7" s="582">
        <v>4</v>
      </c>
      <c r="E7" s="582">
        <v>0</v>
      </c>
      <c r="F7" s="582" t="s">
        <v>1032</v>
      </c>
    </row>
    <row r="8" spans="1:8">
      <c r="A8" s="579">
        <v>3</v>
      </c>
      <c r="B8" s="353" t="s">
        <v>418</v>
      </c>
      <c r="C8" s="581">
        <v>1.08</v>
      </c>
      <c r="D8" s="582">
        <v>1</v>
      </c>
      <c r="E8" s="582">
        <v>0</v>
      </c>
      <c r="F8" s="583" t="s">
        <v>1466</v>
      </c>
    </row>
    <row r="9" spans="1:8">
      <c r="A9" s="579">
        <v>4</v>
      </c>
      <c r="B9" s="353" t="s">
        <v>419</v>
      </c>
      <c r="C9" s="581">
        <v>1.56</v>
      </c>
      <c r="D9" s="582">
        <v>3</v>
      </c>
      <c r="E9" s="582">
        <v>0</v>
      </c>
      <c r="F9" s="583" t="s">
        <v>1467</v>
      </c>
    </row>
    <row r="10" spans="1:8">
      <c r="A10" s="579">
        <v>5</v>
      </c>
      <c r="B10" s="353" t="s">
        <v>420</v>
      </c>
      <c r="C10" s="581">
        <v>1.62</v>
      </c>
      <c r="D10" s="582">
        <v>4</v>
      </c>
      <c r="E10" s="582">
        <v>0</v>
      </c>
      <c r="F10" s="582" t="s">
        <v>1033</v>
      </c>
    </row>
    <row r="11" spans="1:8">
      <c r="A11" s="579">
        <v>6</v>
      </c>
      <c r="B11" s="353" t="s">
        <v>421</v>
      </c>
      <c r="C11" s="581">
        <v>1.24</v>
      </c>
      <c r="D11" s="582">
        <v>2</v>
      </c>
      <c r="E11" s="582">
        <v>0</v>
      </c>
      <c r="F11" s="582" t="s">
        <v>1034</v>
      </c>
    </row>
    <row r="12" spans="1:8">
      <c r="A12" s="579">
        <v>7</v>
      </c>
      <c r="B12" s="353" t="s">
        <v>422</v>
      </c>
      <c r="C12" s="581">
        <v>2.35</v>
      </c>
      <c r="D12" s="582">
        <v>3</v>
      </c>
      <c r="E12" s="582">
        <v>1</v>
      </c>
      <c r="F12" s="582" t="s">
        <v>1035</v>
      </c>
    </row>
    <row r="13" spans="1:8">
      <c r="A13" s="579">
        <v>8</v>
      </c>
      <c r="B13" s="353" t="s">
        <v>423</v>
      </c>
      <c r="C13" s="581">
        <v>4.2</v>
      </c>
      <c r="D13" s="582">
        <v>4</v>
      </c>
      <c r="E13" s="582">
        <v>0</v>
      </c>
      <c r="F13" s="582" t="s">
        <v>1040</v>
      </c>
    </row>
    <row r="14" spans="1:8">
      <c r="A14" s="579">
        <v>9</v>
      </c>
      <c r="B14" s="353" t="s">
        <v>424</v>
      </c>
      <c r="C14" s="581">
        <v>2.27</v>
      </c>
      <c r="D14" s="582">
        <v>5</v>
      </c>
      <c r="E14" s="582">
        <v>0</v>
      </c>
      <c r="F14" s="582" t="s">
        <v>1035</v>
      </c>
    </row>
    <row r="15" spans="1:8">
      <c r="A15" s="579">
        <v>10</v>
      </c>
      <c r="B15" s="353" t="s">
        <v>425</v>
      </c>
      <c r="C15" s="581">
        <v>2.6</v>
      </c>
      <c r="D15" s="582">
        <v>4</v>
      </c>
      <c r="E15" s="582">
        <v>0</v>
      </c>
      <c r="F15" s="582" t="s">
        <v>1075</v>
      </c>
    </row>
    <row r="16" spans="1:8">
      <c r="A16" s="579">
        <v>11</v>
      </c>
      <c r="B16" s="353" t="s">
        <v>426</v>
      </c>
      <c r="C16" s="581">
        <v>9.6199999999999992</v>
      </c>
      <c r="D16" s="582">
        <v>8</v>
      </c>
      <c r="E16" s="582">
        <v>0</v>
      </c>
      <c r="F16" s="582" t="s">
        <v>1093</v>
      </c>
    </row>
    <row r="17" spans="1:6">
      <c r="A17" s="579">
        <v>12</v>
      </c>
      <c r="B17" s="353" t="s">
        <v>427</v>
      </c>
      <c r="C17" s="581">
        <v>8.1999999999999993</v>
      </c>
      <c r="D17" s="582">
        <v>3</v>
      </c>
      <c r="E17" s="582">
        <v>0</v>
      </c>
      <c r="F17" s="582" t="s">
        <v>1035</v>
      </c>
    </row>
    <row r="18" spans="1:6">
      <c r="A18" s="579">
        <v>13</v>
      </c>
      <c r="B18" s="353" t="s">
        <v>428</v>
      </c>
      <c r="C18" s="581">
        <v>8.31</v>
      </c>
      <c r="D18" s="582">
        <v>3</v>
      </c>
      <c r="E18" s="582">
        <v>0</v>
      </c>
      <c r="F18" s="582" t="s">
        <v>1001</v>
      </c>
    </row>
    <row r="19" spans="1:6">
      <c r="A19" s="579">
        <v>14</v>
      </c>
      <c r="B19" s="353" t="s">
        <v>429</v>
      </c>
      <c r="C19" s="581">
        <v>4.57</v>
      </c>
      <c r="D19" s="582">
        <v>3</v>
      </c>
      <c r="E19" s="582">
        <v>0</v>
      </c>
      <c r="F19" s="582" t="s">
        <v>1011</v>
      </c>
    </row>
    <row r="20" spans="1:6">
      <c r="A20" s="579">
        <v>15</v>
      </c>
      <c r="B20" s="353" t="s">
        <v>430</v>
      </c>
      <c r="C20" s="581">
        <v>9.8699999999999992</v>
      </c>
      <c r="D20" s="582">
        <v>3</v>
      </c>
      <c r="E20" s="582">
        <v>0</v>
      </c>
      <c r="F20" s="582" t="s">
        <v>1165</v>
      </c>
    </row>
    <row r="21" spans="1:6">
      <c r="A21" s="579">
        <v>16</v>
      </c>
      <c r="B21" s="353" t="s">
        <v>431</v>
      </c>
      <c r="C21" s="581">
        <v>4.08</v>
      </c>
      <c r="D21" s="582">
        <v>2</v>
      </c>
      <c r="E21" s="582">
        <v>0</v>
      </c>
      <c r="F21" s="582" t="s">
        <v>1011</v>
      </c>
    </row>
    <row r="22" spans="1:6">
      <c r="A22" s="579">
        <v>17</v>
      </c>
      <c r="B22" s="353" t="s">
        <v>432</v>
      </c>
      <c r="C22" s="581">
        <v>1.77</v>
      </c>
      <c r="D22" s="582">
        <v>2</v>
      </c>
      <c r="E22" s="582">
        <v>0</v>
      </c>
      <c r="F22" s="582" t="s">
        <v>1075</v>
      </c>
    </row>
    <row r="23" spans="1:6">
      <c r="A23" s="579">
        <v>18</v>
      </c>
      <c r="B23" s="353" t="s">
        <v>433</v>
      </c>
      <c r="C23" s="581">
        <v>1.92</v>
      </c>
      <c r="D23" s="582">
        <v>2</v>
      </c>
      <c r="E23" s="582">
        <v>0</v>
      </c>
      <c r="F23" s="582" t="s">
        <v>1075</v>
      </c>
    </row>
    <row r="24" spans="1:6">
      <c r="A24" s="579">
        <v>19</v>
      </c>
      <c r="B24" s="353" t="s">
        <v>434</v>
      </c>
      <c r="C24" s="581">
        <v>3.46</v>
      </c>
      <c r="D24" s="582">
        <v>6</v>
      </c>
      <c r="E24" s="582">
        <v>0</v>
      </c>
      <c r="F24" s="582" t="s">
        <v>1219</v>
      </c>
    </row>
    <row r="25" spans="1:6">
      <c r="A25" s="579">
        <v>20</v>
      </c>
      <c r="B25" s="353" t="s">
        <v>435</v>
      </c>
      <c r="C25" s="581">
        <v>3.32</v>
      </c>
      <c r="D25" s="582">
        <v>3</v>
      </c>
      <c r="E25" s="582">
        <v>0</v>
      </c>
      <c r="F25" s="582" t="s">
        <v>1224</v>
      </c>
    </row>
    <row r="26" spans="1:6">
      <c r="A26" s="579">
        <v>21</v>
      </c>
      <c r="B26" s="353" t="s">
        <v>436</v>
      </c>
      <c r="C26" s="581">
        <v>2.5099999999999998</v>
      </c>
      <c r="D26" s="582">
        <v>3</v>
      </c>
      <c r="E26" s="582">
        <v>0</v>
      </c>
      <c r="F26" s="582" t="s">
        <v>1243</v>
      </c>
    </row>
    <row r="27" spans="1:6">
      <c r="A27" s="579">
        <v>22</v>
      </c>
      <c r="B27" s="353" t="s">
        <v>437</v>
      </c>
      <c r="C27" s="581">
        <v>2.02</v>
      </c>
      <c r="D27" s="582">
        <v>3</v>
      </c>
      <c r="E27" s="582">
        <v>0</v>
      </c>
      <c r="F27" s="582" t="s">
        <v>1023</v>
      </c>
    </row>
    <row r="28" spans="1:6">
      <c r="A28" s="579">
        <v>23</v>
      </c>
      <c r="B28" s="353" t="s">
        <v>438</v>
      </c>
      <c r="C28" s="581">
        <v>4.8</v>
      </c>
      <c r="D28" s="582">
        <v>7</v>
      </c>
      <c r="E28" s="582">
        <v>0</v>
      </c>
      <c r="F28" s="582" t="s">
        <v>1075</v>
      </c>
    </row>
    <row r="29" spans="1:6">
      <c r="A29" s="579">
        <v>24</v>
      </c>
      <c r="B29" s="353" t="s">
        <v>439</v>
      </c>
      <c r="C29" s="581">
        <v>2.5</v>
      </c>
      <c r="D29" s="582">
        <v>2</v>
      </c>
      <c r="E29" s="582">
        <v>0</v>
      </c>
      <c r="F29" s="582" t="s">
        <v>1075</v>
      </c>
    </row>
    <row r="30" spans="1:6">
      <c r="A30" s="579">
        <v>25</v>
      </c>
      <c r="B30" s="353" t="s">
        <v>440</v>
      </c>
      <c r="C30" s="581">
        <v>2.15</v>
      </c>
      <c r="D30" s="582">
        <v>2</v>
      </c>
      <c r="E30" s="582">
        <v>0</v>
      </c>
      <c r="F30" s="582" t="s">
        <v>1035</v>
      </c>
    </row>
    <row r="31" spans="1:6">
      <c r="A31" s="579">
        <v>26</v>
      </c>
      <c r="B31" s="353" t="s">
        <v>441</v>
      </c>
      <c r="C31" s="581">
        <v>3.38</v>
      </c>
      <c r="D31" s="582">
        <v>3</v>
      </c>
      <c r="E31" s="582">
        <v>0</v>
      </c>
      <c r="F31" s="582" t="s">
        <v>1040</v>
      </c>
    </row>
    <row r="32" spans="1:6">
      <c r="A32" s="579">
        <v>27</v>
      </c>
      <c r="B32" s="353" t="s">
        <v>442</v>
      </c>
      <c r="C32" s="581">
        <v>18</v>
      </c>
      <c r="D32" s="582">
        <v>8</v>
      </c>
      <c r="E32" s="582">
        <v>0</v>
      </c>
      <c r="F32" s="582" t="s">
        <v>1354</v>
      </c>
    </row>
    <row r="33" spans="1:6">
      <c r="A33" s="579">
        <v>28</v>
      </c>
      <c r="B33" s="353" t="s">
        <v>443</v>
      </c>
      <c r="C33" s="581">
        <v>5</v>
      </c>
      <c r="D33" s="582">
        <v>4</v>
      </c>
      <c r="E33" s="582">
        <v>0</v>
      </c>
      <c r="F33" s="582" t="s">
        <v>1165</v>
      </c>
    </row>
    <row r="34" spans="1:6">
      <c r="A34" s="527">
        <v>29</v>
      </c>
      <c r="B34" s="528" t="s">
        <v>1364</v>
      </c>
      <c r="C34" s="584">
        <v>10</v>
      </c>
      <c r="D34" s="585">
        <v>5</v>
      </c>
      <c r="E34" s="582">
        <v>0</v>
      </c>
      <c r="F34" s="585" t="s">
        <v>1219</v>
      </c>
    </row>
    <row r="35" spans="1:6">
      <c r="A35" s="579">
        <v>30</v>
      </c>
      <c r="B35" s="353" t="s">
        <v>445</v>
      </c>
      <c r="C35" s="581">
        <v>5.6</v>
      </c>
      <c r="D35" s="582">
        <v>2</v>
      </c>
      <c r="E35" s="582">
        <v>0</v>
      </c>
      <c r="F35" s="586" t="s">
        <v>1181</v>
      </c>
    </row>
    <row r="36" spans="1:6">
      <c r="A36" s="579">
        <v>31</v>
      </c>
      <c r="B36" s="353" t="s">
        <v>446</v>
      </c>
      <c r="C36" s="581">
        <v>5</v>
      </c>
      <c r="D36" s="582">
        <v>3</v>
      </c>
      <c r="E36" s="582">
        <v>0</v>
      </c>
      <c r="F36" s="586" t="s">
        <v>1093</v>
      </c>
    </row>
    <row r="37" spans="1:6">
      <c r="A37" s="579">
        <v>32</v>
      </c>
      <c r="B37" s="353" t="s">
        <v>447</v>
      </c>
      <c r="C37" s="581">
        <v>5.68</v>
      </c>
      <c r="D37" s="582">
        <v>2</v>
      </c>
      <c r="E37" s="582">
        <v>0</v>
      </c>
      <c r="F37" s="586" t="s">
        <v>1075</v>
      </c>
    </row>
    <row r="38" spans="1:6" ht="15.75">
      <c r="A38" s="886" t="s">
        <v>10</v>
      </c>
      <c r="B38" s="886"/>
      <c r="C38" s="587">
        <f>SUM(C6:C37)</f>
        <v>146.99999999999997</v>
      </c>
      <c r="D38" s="588">
        <f>SUM(D6:D37)</f>
        <v>112</v>
      </c>
      <c r="E38" s="588">
        <f>SUM(E6:E37)</f>
        <v>1</v>
      </c>
      <c r="F38" s="588"/>
    </row>
    <row r="39" spans="1:6">
      <c r="A39" s="221"/>
      <c r="B39" s="221"/>
      <c r="D39" s="221"/>
      <c r="E39" s="221"/>
    </row>
    <row r="48" spans="1:6">
      <c r="F48" s="221">
        <v>5</v>
      </c>
    </row>
  </sheetData>
  <mergeCells count="6">
    <mergeCell ref="A38:B38"/>
    <mergeCell ref="A1:F1"/>
    <mergeCell ref="A2:F2"/>
    <mergeCell ref="A5:B5"/>
    <mergeCell ref="A3:F3"/>
    <mergeCell ref="A4:F4"/>
  </mergeCells>
  <pageMargins left="1.2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57"/>
  <sheetViews>
    <sheetView zoomScaleNormal="100" zoomScaleSheetLayoutView="110" workbookViewId="0">
      <selection sqref="A1:AF1"/>
    </sheetView>
  </sheetViews>
  <sheetFormatPr defaultRowHeight="15"/>
  <cols>
    <col min="1" max="1" width="4.85546875" style="2" customWidth="1"/>
    <col min="2" max="2" width="24.42578125" customWidth="1"/>
    <col min="3" max="8" width="4.28515625" customWidth="1"/>
    <col min="9" max="9" width="4.28515625" style="52" customWidth="1"/>
    <col min="10" max="10" width="4.28515625" style="53" customWidth="1"/>
    <col min="11" max="15" width="4.28515625" customWidth="1"/>
    <col min="16" max="17" width="4.28515625" style="53" customWidth="1"/>
    <col min="18" max="18" width="4.28515625" style="52" customWidth="1"/>
    <col min="19" max="19" width="4.28515625" style="53" customWidth="1"/>
    <col min="20" max="22" width="4.28515625" customWidth="1"/>
    <col min="23" max="24" width="4.28515625" style="53" customWidth="1"/>
    <col min="25" max="26" width="4.28515625" customWidth="1"/>
    <col min="27" max="29" width="4.28515625" style="53" customWidth="1"/>
    <col min="30" max="30" width="4.28515625" style="52" customWidth="1"/>
    <col min="31" max="32" width="4.28515625" customWidth="1"/>
    <col min="33" max="33" width="7.42578125" customWidth="1"/>
    <col min="34" max="34" width="19.42578125" customWidth="1"/>
    <col min="35" max="35" width="2.42578125" customWidth="1"/>
    <col min="36" max="37" width="3.42578125" customWidth="1"/>
    <col min="38" max="38" width="3.85546875" customWidth="1"/>
    <col min="39" max="39" width="3.5703125" customWidth="1"/>
    <col min="40" max="40" width="5.140625" customWidth="1"/>
  </cols>
  <sheetData>
    <row r="1" spans="1:48" s="13" customFormat="1" ht="18" customHeight="1">
      <c r="A1" s="979" t="s">
        <v>928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979"/>
      <c r="T1" s="979"/>
      <c r="U1" s="979"/>
      <c r="V1" s="979"/>
      <c r="W1" s="979"/>
      <c r="X1" s="979"/>
      <c r="Y1" s="979"/>
      <c r="Z1" s="979"/>
      <c r="AA1" s="979"/>
      <c r="AB1" s="979"/>
      <c r="AC1" s="979"/>
      <c r="AD1" s="979"/>
      <c r="AE1" s="979"/>
      <c r="AF1" s="979"/>
      <c r="AG1" s="63"/>
      <c r="AH1" s="63"/>
      <c r="AI1" s="63"/>
      <c r="AJ1" s="63"/>
      <c r="AK1" s="63"/>
      <c r="AL1" s="63"/>
      <c r="AM1" s="63"/>
    </row>
    <row r="2" spans="1:48" s="75" customFormat="1" ht="16.5" customHeight="1">
      <c r="A2" s="986" t="s">
        <v>944</v>
      </c>
      <c r="B2" s="986"/>
      <c r="C2" s="986"/>
      <c r="D2" s="986"/>
      <c r="E2" s="986"/>
      <c r="F2" s="986"/>
      <c r="G2" s="986"/>
      <c r="H2" s="986"/>
      <c r="I2" s="986"/>
      <c r="J2" s="986"/>
      <c r="K2" s="986"/>
      <c r="L2" s="986"/>
      <c r="M2" s="986"/>
      <c r="N2" s="986"/>
      <c r="O2" s="986"/>
      <c r="P2" s="986"/>
      <c r="Q2" s="986"/>
      <c r="R2" s="986"/>
      <c r="S2" s="986"/>
      <c r="T2" s="986"/>
      <c r="U2" s="986"/>
      <c r="V2" s="986"/>
      <c r="W2" s="986"/>
      <c r="X2" s="986"/>
      <c r="Y2" s="986"/>
      <c r="Z2" s="986"/>
      <c r="AA2" s="986"/>
      <c r="AB2" s="986"/>
      <c r="AC2" s="986"/>
      <c r="AD2" s="986"/>
      <c r="AE2" s="986"/>
      <c r="AF2" s="986"/>
      <c r="AG2" s="63"/>
      <c r="AH2" s="63"/>
      <c r="AI2" s="63"/>
      <c r="AJ2" s="63"/>
      <c r="AK2" s="63"/>
      <c r="AL2" s="63"/>
      <c r="AM2" s="63"/>
    </row>
    <row r="3" spans="1:48" s="203" customFormat="1" ht="23.1" customHeight="1">
      <c r="A3" s="981" t="s">
        <v>5</v>
      </c>
      <c r="B3" s="980" t="s">
        <v>1713</v>
      </c>
      <c r="C3" s="980" t="s">
        <v>945</v>
      </c>
      <c r="D3" s="980"/>
      <c r="E3" s="980"/>
      <c r="F3" s="980"/>
      <c r="G3" s="980"/>
      <c r="H3" s="980"/>
      <c r="I3" s="980"/>
      <c r="J3" s="980"/>
      <c r="K3" s="980"/>
      <c r="L3" s="980" t="s">
        <v>946</v>
      </c>
      <c r="M3" s="980"/>
      <c r="N3" s="980"/>
      <c r="O3" s="980"/>
      <c r="P3" s="980"/>
      <c r="Q3" s="980"/>
      <c r="R3" s="980"/>
      <c r="S3" s="980"/>
      <c r="T3" s="980"/>
      <c r="U3" s="980" t="s">
        <v>947</v>
      </c>
      <c r="V3" s="980"/>
      <c r="W3" s="980"/>
      <c r="X3" s="980"/>
      <c r="Y3" s="980"/>
      <c r="Z3" s="980"/>
      <c r="AA3" s="980"/>
      <c r="AB3" s="980"/>
      <c r="AC3" s="980"/>
      <c r="AD3" s="983" t="s">
        <v>941</v>
      </c>
      <c r="AE3" s="984" t="s">
        <v>942</v>
      </c>
      <c r="AF3" s="985" t="s">
        <v>943</v>
      </c>
      <c r="AG3" s="77"/>
      <c r="AH3" s="77"/>
      <c r="AI3" s="77"/>
      <c r="AJ3" s="77"/>
      <c r="AK3" s="77"/>
      <c r="AL3" s="77"/>
      <c r="AM3" s="77"/>
    </row>
    <row r="4" spans="1:48" ht="185.25" customHeight="1">
      <c r="A4" s="981"/>
      <c r="B4" s="980"/>
      <c r="C4" s="555" t="s">
        <v>788</v>
      </c>
      <c r="D4" s="555" t="s">
        <v>789</v>
      </c>
      <c r="E4" s="555" t="s">
        <v>931</v>
      </c>
      <c r="F4" s="555" t="s">
        <v>790</v>
      </c>
      <c r="G4" s="555" t="s">
        <v>932</v>
      </c>
      <c r="H4" s="555" t="s">
        <v>933</v>
      </c>
      <c r="I4" s="555" t="s">
        <v>934</v>
      </c>
      <c r="J4" s="555" t="s">
        <v>935</v>
      </c>
      <c r="K4" s="269" t="s">
        <v>12</v>
      </c>
      <c r="L4" s="555" t="s">
        <v>788</v>
      </c>
      <c r="M4" s="555" t="s">
        <v>789</v>
      </c>
      <c r="N4" s="556" t="s">
        <v>936</v>
      </c>
      <c r="O4" s="555" t="s">
        <v>790</v>
      </c>
      <c r="P4" s="555" t="s">
        <v>934</v>
      </c>
      <c r="Q4" s="555" t="s">
        <v>756</v>
      </c>
      <c r="R4" s="555" t="s">
        <v>937</v>
      </c>
      <c r="S4" s="555" t="s">
        <v>935</v>
      </c>
      <c r="T4" s="269" t="s">
        <v>12</v>
      </c>
      <c r="U4" s="269" t="s">
        <v>938</v>
      </c>
      <c r="V4" s="555" t="s">
        <v>939</v>
      </c>
      <c r="W4" s="555" t="s">
        <v>757</v>
      </c>
      <c r="X4" s="555" t="s">
        <v>758</v>
      </c>
      <c r="Y4" s="555" t="s">
        <v>791</v>
      </c>
      <c r="Z4" s="555" t="s">
        <v>792</v>
      </c>
      <c r="AA4" s="555" t="s">
        <v>940</v>
      </c>
      <c r="AB4" s="555" t="s">
        <v>793</v>
      </c>
      <c r="AC4" s="269" t="s">
        <v>12</v>
      </c>
      <c r="AD4" s="983"/>
      <c r="AE4" s="984"/>
      <c r="AF4" s="985"/>
      <c r="AM4" s="126"/>
      <c r="AN4" s="127"/>
      <c r="AO4" s="128"/>
      <c r="AP4" s="128"/>
      <c r="AQ4" s="128"/>
      <c r="AR4" s="128"/>
      <c r="AS4" s="128"/>
      <c r="AT4" s="128"/>
      <c r="AU4" s="128"/>
      <c r="AV4" s="3"/>
    </row>
    <row r="5" spans="1:48" s="53" customFormat="1">
      <c r="A5" s="202">
        <v>1</v>
      </c>
      <c r="B5" s="172" t="s">
        <v>416</v>
      </c>
      <c r="C5" s="248">
        <v>0</v>
      </c>
      <c r="D5" s="248">
        <v>2</v>
      </c>
      <c r="E5" s="248">
        <v>8</v>
      </c>
      <c r="F5" s="248">
        <v>22</v>
      </c>
      <c r="G5" s="248">
        <v>78</v>
      </c>
      <c r="H5" s="248">
        <v>16</v>
      </c>
      <c r="I5" s="248">
        <v>3</v>
      </c>
      <c r="J5" s="248">
        <v>12</v>
      </c>
      <c r="K5" s="248">
        <v>14</v>
      </c>
      <c r="L5" s="248">
        <v>0</v>
      </c>
      <c r="M5" s="248">
        <v>0</v>
      </c>
      <c r="N5" s="248">
        <v>14</v>
      </c>
      <c r="O5" s="248">
        <v>15</v>
      </c>
      <c r="P5" s="248">
        <v>18</v>
      </c>
      <c r="Q5" s="248">
        <v>9</v>
      </c>
      <c r="R5" s="248">
        <v>45</v>
      </c>
      <c r="S5" s="248">
        <v>23</v>
      </c>
      <c r="T5" s="248">
        <v>109</v>
      </c>
      <c r="U5" s="248">
        <v>485</v>
      </c>
      <c r="V5" s="248">
        <v>20</v>
      </c>
      <c r="W5" s="248">
        <v>32</v>
      </c>
      <c r="X5" s="248">
        <v>0</v>
      </c>
      <c r="Y5" s="248">
        <v>0</v>
      </c>
      <c r="Z5" s="248">
        <v>2</v>
      </c>
      <c r="AA5" s="248">
        <v>30</v>
      </c>
      <c r="AB5" s="248">
        <v>8</v>
      </c>
      <c r="AC5" s="248">
        <v>45</v>
      </c>
      <c r="AD5" s="248">
        <v>59</v>
      </c>
      <c r="AE5" s="248">
        <v>146</v>
      </c>
      <c r="AF5" s="248">
        <v>75</v>
      </c>
      <c r="AG5" s="123"/>
      <c r="AH5" s="123"/>
      <c r="AI5" s="123"/>
      <c r="AJ5" s="123"/>
      <c r="AK5" s="123"/>
      <c r="AL5" s="123"/>
      <c r="AM5" s="123"/>
      <c r="AN5" s="123"/>
      <c r="AO5"/>
    </row>
    <row r="6" spans="1:48">
      <c r="A6" s="202">
        <v>2</v>
      </c>
      <c r="B6" s="234" t="s">
        <v>417</v>
      </c>
      <c r="C6" s="248">
        <v>0</v>
      </c>
      <c r="D6" s="248">
        <v>1</v>
      </c>
      <c r="E6" s="248">
        <v>3</v>
      </c>
      <c r="F6" s="248">
        <v>7</v>
      </c>
      <c r="G6" s="248">
        <v>52</v>
      </c>
      <c r="H6" s="248">
        <v>4</v>
      </c>
      <c r="I6" s="248">
        <v>10</v>
      </c>
      <c r="J6" s="248">
        <v>5</v>
      </c>
      <c r="K6" s="248">
        <v>12</v>
      </c>
      <c r="L6" s="248">
        <v>0</v>
      </c>
      <c r="M6" s="248">
        <v>1</v>
      </c>
      <c r="N6" s="248">
        <v>5</v>
      </c>
      <c r="O6" s="248">
        <v>6</v>
      </c>
      <c r="P6" s="248">
        <v>15</v>
      </c>
      <c r="Q6" s="248">
        <v>8</v>
      </c>
      <c r="R6" s="248">
        <v>13</v>
      </c>
      <c r="S6" s="248">
        <v>7</v>
      </c>
      <c r="T6" s="248">
        <v>10</v>
      </c>
      <c r="U6" s="248">
        <v>580</v>
      </c>
      <c r="V6" s="248">
        <v>38</v>
      </c>
      <c r="W6" s="248">
        <v>5</v>
      </c>
      <c r="X6" s="248">
        <v>0</v>
      </c>
      <c r="Y6" s="248">
        <v>0</v>
      </c>
      <c r="Z6" s="248">
        <v>0</v>
      </c>
      <c r="AA6" s="248">
        <v>20</v>
      </c>
      <c r="AB6" s="248">
        <v>12</v>
      </c>
      <c r="AC6" s="248">
        <v>10</v>
      </c>
      <c r="AD6" s="248">
        <v>68</v>
      </c>
      <c r="AE6" s="248">
        <v>70</v>
      </c>
      <c r="AF6" s="248">
        <v>85</v>
      </c>
      <c r="AG6" s="123"/>
      <c r="AH6" s="123"/>
      <c r="AI6" s="123"/>
      <c r="AJ6" s="123"/>
      <c r="AK6" s="123"/>
      <c r="AL6" s="123"/>
      <c r="AM6" s="123"/>
      <c r="AN6" s="123"/>
    </row>
    <row r="7" spans="1:48">
      <c r="A7" s="202">
        <v>3</v>
      </c>
      <c r="B7" s="172" t="s">
        <v>510</v>
      </c>
      <c r="C7" s="248">
        <v>0</v>
      </c>
      <c r="D7" s="248">
        <v>8</v>
      </c>
      <c r="E7" s="248">
        <v>5</v>
      </c>
      <c r="F7" s="248">
        <v>4</v>
      </c>
      <c r="G7" s="248">
        <v>7</v>
      </c>
      <c r="H7" s="248">
        <v>49</v>
      </c>
      <c r="I7" s="248">
        <v>8</v>
      </c>
      <c r="J7" s="248">
        <v>7</v>
      </c>
      <c r="K7" s="248">
        <v>27</v>
      </c>
      <c r="L7" s="248">
        <v>9</v>
      </c>
      <c r="M7" s="248">
        <v>5</v>
      </c>
      <c r="N7" s="248">
        <v>16</v>
      </c>
      <c r="O7" s="248">
        <v>3</v>
      </c>
      <c r="P7" s="248">
        <v>34</v>
      </c>
      <c r="Q7" s="248">
        <v>0</v>
      </c>
      <c r="R7" s="248">
        <v>12</v>
      </c>
      <c r="S7" s="248">
        <v>13</v>
      </c>
      <c r="T7" s="248">
        <v>69</v>
      </c>
      <c r="U7" s="248">
        <v>15</v>
      </c>
      <c r="V7" s="248">
        <v>7</v>
      </c>
      <c r="W7" s="248">
        <v>16</v>
      </c>
      <c r="X7" s="248">
        <v>0</v>
      </c>
      <c r="Y7" s="248">
        <v>0</v>
      </c>
      <c r="Z7" s="248">
        <v>0</v>
      </c>
      <c r="AA7" s="248">
        <v>12</v>
      </c>
      <c r="AB7" s="248">
        <v>13</v>
      </c>
      <c r="AC7" s="248">
        <v>27</v>
      </c>
      <c r="AD7" s="248">
        <v>68</v>
      </c>
      <c r="AE7" s="248">
        <v>59</v>
      </c>
      <c r="AF7" s="248">
        <v>140</v>
      </c>
      <c r="AG7" s="123"/>
      <c r="AH7" s="123"/>
      <c r="AI7" s="123"/>
      <c r="AJ7" s="123"/>
      <c r="AK7" s="123"/>
      <c r="AL7" s="123"/>
      <c r="AM7" s="123"/>
      <c r="AN7" s="123"/>
    </row>
    <row r="8" spans="1:48">
      <c r="A8" s="202">
        <v>4</v>
      </c>
      <c r="B8" s="172" t="s">
        <v>419</v>
      </c>
      <c r="C8" s="248">
        <v>0</v>
      </c>
      <c r="D8" s="248">
        <v>4</v>
      </c>
      <c r="E8" s="248">
        <v>11</v>
      </c>
      <c r="F8" s="248">
        <v>2</v>
      </c>
      <c r="G8" s="248">
        <v>4</v>
      </c>
      <c r="H8" s="248">
        <v>77</v>
      </c>
      <c r="I8" s="248">
        <v>0</v>
      </c>
      <c r="J8" s="248">
        <v>0</v>
      </c>
      <c r="K8" s="248">
        <v>0</v>
      </c>
      <c r="L8" s="248">
        <v>0</v>
      </c>
      <c r="M8" s="248">
        <v>0</v>
      </c>
      <c r="N8" s="248">
        <v>5</v>
      </c>
      <c r="O8" s="248">
        <v>0</v>
      </c>
      <c r="P8" s="248">
        <v>15</v>
      </c>
      <c r="Q8" s="248">
        <v>0</v>
      </c>
      <c r="R8" s="248">
        <v>0</v>
      </c>
      <c r="S8" s="248">
        <v>1</v>
      </c>
      <c r="T8" s="248">
        <v>0</v>
      </c>
      <c r="U8" s="248">
        <v>215</v>
      </c>
      <c r="V8" s="248">
        <v>18</v>
      </c>
      <c r="W8" s="248">
        <v>36</v>
      </c>
      <c r="X8" s="248">
        <v>0</v>
      </c>
      <c r="Y8" s="248">
        <v>0</v>
      </c>
      <c r="Z8" s="248">
        <v>0</v>
      </c>
      <c r="AA8" s="248">
        <v>20</v>
      </c>
      <c r="AB8" s="248"/>
      <c r="AC8" s="248">
        <v>0</v>
      </c>
      <c r="AD8" s="248">
        <v>253</v>
      </c>
      <c r="AE8" s="248">
        <v>220</v>
      </c>
      <c r="AF8" s="248">
        <v>1262</v>
      </c>
      <c r="AG8" s="123"/>
      <c r="AH8" s="123"/>
      <c r="AI8" s="123"/>
      <c r="AJ8" s="123"/>
      <c r="AK8" s="123"/>
      <c r="AL8" s="123"/>
      <c r="AM8" s="123"/>
      <c r="AN8" s="123"/>
    </row>
    <row r="9" spans="1:48">
      <c r="A9" s="202">
        <v>5</v>
      </c>
      <c r="B9" s="172" t="s">
        <v>420</v>
      </c>
      <c r="C9" s="248">
        <v>0</v>
      </c>
      <c r="D9" s="248">
        <v>6</v>
      </c>
      <c r="E9" s="248">
        <v>3</v>
      </c>
      <c r="F9" s="248">
        <v>2</v>
      </c>
      <c r="G9" s="248">
        <v>0</v>
      </c>
      <c r="H9" s="248">
        <v>28</v>
      </c>
      <c r="I9" s="248">
        <v>2</v>
      </c>
      <c r="J9" s="248">
        <v>2</v>
      </c>
      <c r="K9" s="248">
        <v>2</v>
      </c>
      <c r="L9" s="248">
        <v>0</v>
      </c>
      <c r="M9" s="248">
        <v>1</v>
      </c>
      <c r="N9" s="248">
        <v>2</v>
      </c>
      <c r="O9" s="248">
        <v>3</v>
      </c>
      <c r="P9" s="248">
        <v>38</v>
      </c>
      <c r="Q9" s="248">
        <v>2</v>
      </c>
      <c r="R9" s="248">
        <v>8</v>
      </c>
      <c r="S9" s="248">
        <v>3</v>
      </c>
      <c r="T9" s="248">
        <v>2</v>
      </c>
      <c r="U9" s="248">
        <v>172</v>
      </c>
      <c r="V9" s="248">
        <v>8</v>
      </c>
      <c r="W9" s="248">
        <v>8</v>
      </c>
      <c r="X9" s="248">
        <v>0</v>
      </c>
      <c r="Y9" s="248">
        <v>0</v>
      </c>
      <c r="Z9" s="248">
        <v>0</v>
      </c>
      <c r="AA9" s="248">
        <v>3</v>
      </c>
      <c r="AB9" s="248">
        <v>3</v>
      </c>
      <c r="AC9" s="248">
        <v>2</v>
      </c>
      <c r="AD9" s="248">
        <v>122</v>
      </c>
      <c r="AE9" s="248">
        <v>98</v>
      </c>
      <c r="AF9" s="248">
        <v>203</v>
      </c>
      <c r="AG9" s="123"/>
      <c r="AH9" s="123"/>
      <c r="AI9" s="123"/>
      <c r="AJ9" s="123"/>
      <c r="AK9" s="123"/>
      <c r="AL9" s="123"/>
      <c r="AM9" s="123"/>
      <c r="AN9" s="123"/>
    </row>
    <row r="10" spans="1:48">
      <c r="A10" s="202">
        <v>6</v>
      </c>
      <c r="B10" s="172" t="s">
        <v>421</v>
      </c>
      <c r="C10" s="248">
        <v>0</v>
      </c>
      <c r="D10" s="248">
        <v>0</v>
      </c>
      <c r="E10" s="248">
        <v>5</v>
      </c>
      <c r="F10" s="248">
        <v>2</v>
      </c>
      <c r="G10" s="248">
        <v>29</v>
      </c>
      <c r="H10" s="248">
        <v>22</v>
      </c>
      <c r="I10" s="248">
        <v>5</v>
      </c>
      <c r="J10" s="248">
        <v>6</v>
      </c>
      <c r="K10" s="248">
        <v>0</v>
      </c>
      <c r="L10" s="248">
        <v>0</v>
      </c>
      <c r="M10" s="248">
        <v>0</v>
      </c>
      <c r="N10" s="248">
        <v>22</v>
      </c>
      <c r="O10" s="248">
        <v>0</v>
      </c>
      <c r="P10" s="248">
        <v>24</v>
      </c>
      <c r="Q10" s="248">
        <v>12</v>
      </c>
      <c r="R10" s="248">
        <v>10</v>
      </c>
      <c r="S10" s="248">
        <v>15</v>
      </c>
      <c r="T10" s="248">
        <v>4</v>
      </c>
      <c r="U10" s="248">
        <v>70</v>
      </c>
      <c r="V10" s="248">
        <v>15</v>
      </c>
      <c r="W10" s="248">
        <v>250</v>
      </c>
      <c r="X10" s="248">
        <v>0</v>
      </c>
      <c r="Y10" s="248">
        <v>0</v>
      </c>
      <c r="Z10" s="248">
        <v>0</v>
      </c>
      <c r="AA10" s="248">
        <v>0</v>
      </c>
      <c r="AB10" s="248">
        <v>0</v>
      </c>
      <c r="AC10" s="248">
        <v>80</v>
      </c>
      <c r="AD10" s="248">
        <v>20</v>
      </c>
      <c r="AE10" s="248">
        <v>200</v>
      </c>
      <c r="AF10" s="248">
        <v>150</v>
      </c>
      <c r="AG10" s="123"/>
      <c r="AH10" s="123"/>
      <c r="AI10" s="123"/>
      <c r="AJ10" s="123"/>
      <c r="AK10" s="123"/>
      <c r="AL10" s="123"/>
      <c r="AM10" s="123"/>
      <c r="AN10" s="123"/>
    </row>
    <row r="11" spans="1:48">
      <c r="A11" s="202">
        <v>7</v>
      </c>
      <c r="B11" s="234" t="s">
        <v>422</v>
      </c>
      <c r="C11" s="248">
        <v>1</v>
      </c>
      <c r="D11" s="248">
        <v>1</v>
      </c>
      <c r="E11" s="248">
        <v>7</v>
      </c>
      <c r="F11" s="248">
        <v>1</v>
      </c>
      <c r="G11" s="248">
        <v>16</v>
      </c>
      <c r="H11" s="248">
        <v>9</v>
      </c>
      <c r="I11" s="248">
        <v>1</v>
      </c>
      <c r="J11" s="248">
        <v>1</v>
      </c>
      <c r="K11" s="248">
        <v>0</v>
      </c>
      <c r="L11" s="248">
        <v>0</v>
      </c>
      <c r="M11" s="248">
        <v>1</v>
      </c>
      <c r="N11" s="248">
        <v>0</v>
      </c>
      <c r="O11" s="248">
        <v>0</v>
      </c>
      <c r="P11" s="248">
        <v>4</v>
      </c>
      <c r="Q11" s="248">
        <v>1</v>
      </c>
      <c r="R11" s="248">
        <v>4</v>
      </c>
      <c r="S11" s="248">
        <v>1</v>
      </c>
      <c r="T11" s="248">
        <v>0</v>
      </c>
      <c r="U11" s="248">
        <v>92</v>
      </c>
      <c r="V11" s="248">
        <v>1</v>
      </c>
      <c r="W11" s="248">
        <v>0</v>
      </c>
      <c r="X11" s="248">
        <v>0</v>
      </c>
      <c r="Y11" s="248">
        <v>0</v>
      </c>
      <c r="Z11" s="248">
        <v>0</v>
      </c>
      <c r="AA11" s="248">
        <v>0</v>
      </c>
      <c r="AB11" s="248">
        <v>0</v>
      </c>
      <c r="AC11" s="248">
        <v>2</v>
      </c>
      <c r="AD11" s="248">
        <v>8</v>
      </c>
      <c r="AE11" s="248">
        <v>14</v>
      </c>
      <c r="AF11" s="248">
        <v>0</v>
      </c>
      <c r="AG11" s="123"/>
      <c r="AH11" s="123"/>
      <c r="AI11" s="123"/>
      <c r="AJ11" s="123"/>
      <c r="AK11" s="123"/>
      <c r="AL11" s="123"/>
      <c r="AM11" s="123"/>
      <c r="AN11" s="123"/>
      <c r="AO11" s="71"/>
    </row>
    <row r="12" spans="1:48" s="71" customFormat="1">
      <c r="A12" s="202">
        <v>8</v>
      </c>
      <c r="B12" s="172" t="s">
        <v>423</v>
      </c>
      <c r="C12" s="248">
        <v>0</v>
      </c>
      <c r="D12" s="248">
        <v>0</v>
      </c>
      <c r="E12" s="248">
        <v>19</v>
      </c>
      <c r="F12" s="248">
        <v>20</v>
      </c>
      <c r="G12" s="248">
        <v>39</v>
      </c>
      <c r="H12" s="248">
        <v>21</v>
      </c>
      <c r="I12" s="248">
        <v>5</v>
      </c>
      <c r="J12" s="248">
        <v>0</v>
      </c>
      <c r="K12" s="248">
        <v>8</v>
      </c>
      <c r="L12" s="248">
        <v>0</v>
      </c>
      <c r="M12" s="248">
        <v>0</v>
      </c>
      <c r="N12" s="248">
        <v>0</v>
      </c>
      <c r="O12" s="248">
        <v>0</v>
      </c>
      <c r="P12" s="248">
        <v>0</v>
      </c>
      <c r="Q12" s="248">
        <v>0</v>
      </c>
      <c r="R12" s="248">
        <v>13</v>
      </c>
      <c r="S12" s="248">
        <v>0</v>
      </c>
      <c r="T12" s="248">
        <v>10</v>
      </c>
      <c r="U12" s="248">
        <v>165</v>
      </c>
      <c r="V12" s="248">
        <v>0</v>
      </c>
      <c r="W12" s="248">
        <v>0</v>
      </c>
      <c r="X12" s="248"/>
      <c r="Y12" s="248">
        <v>0</v>
      </c>
      <c r="Z12" s="248">
        <v>0</v>
      </c>
      <c r="AA12" s="248">
        <v>19</v>
      </c>
      <c r="AB12" s="248">
        <v>0</v>
      </c>
      <c r="AC12" s="248">
        <v>0</v>
      </c>
      <c r="AD12" s="248">
        <v>15</v>
      </c>
      <c r="AE12" s="248">
        <v>50</v>
      </c>
      <c r="AF12" s="248">
        <v>548</v>
      </c>
      <c r="AG12" s="123"/>
      <c r="AH12" s="123"/>
      <c r="AI12" s="123"/>
      <c r="AJ12" s="123"/>
      <c r="AK12" s="123"/>
      <c r="AL12" s="123"/>
      <c r="AM12" s="123"/>
      <c r="AN12" s="123"/>
    </row>
    <row r="13" spans="1:48" s="71" customFormat="1">
      <c r="A13" s="202">
        <v>9</v>
      </c>
      <c r="B13" s="172" t="s">
        <v>424</v>
      </c>
      <c r="C13" s="248">
        <v>1</v>
      </c>
      <c r="D13" s="248">
        <v>0</v>
      </c>
      <c r="E13" s="248">
        <v>3</v>
      </c>
      <c r="F13" s="248">
        <v>4</v>
      </c>
      <c r="G13" s="248">
        <v>29</v>
      </c>
      <c r="H13" s="248">
        <v>14</v>
      </c>
      <c r="I13" s="248">
        <v>3</v>
      </c>
      <c r="J13" s="248">
        <v>5</v>
      </c>
      <c r="K13" s="248">
        <v>4</v>
      </c>
      <c r="L13" s="248">
        <v>2</v>
      </c>
      <c r="M13" s="248">
        <v>1</v>
      </c>
      <c r="N13" s="248">
        <v>1</v>
      </c>
      <c r="O13" s="248">
        <v>0</v>
      </c>
      <c r="P13" s="248">
        <v>13</v>
      </c>
      <c r="Q13" s="248">
        <v>2</v>
      </c>
      <c r="R13" s="248">
        <v>6</v>
      </c>
      <c r="S13" s="248">
        <v>31</v>
      </c>
      <c r="T13" s="248">
        <v>0</v>
      </c>
      <c r="U13" s="248">
        <v>267</v>
      </c>
      <c r="V13" s="248">
        <v>15</v>
      </c>
      <c r="W13" s="248">
        <v>0</v>
      </c>
      <c r="X13" s="248">
        <v>0</v>
      </c>
      <c r="Y13" s="248">
        <v>0</v>
      </c>
      <c r="Z13" s="248">
        <v>0</v>
      </c>
      <c r="AA13" s="248">
        <v>0</v>
      </c>
      <c r="AB13" s="248">
        <v>6</v>
      </c>
      <c r="AC13" s="248">
        <v>8</v>
      </c>
      <c r="AD13" s="248">
        <v>33</v>
      </c>
      <c r="AE13" s="248">
        <v>67</v>
      </c>
      <c r="AF13" s="248">
        <v>372</v>
      </c>
      <c r="AG13" s="123"/>
      <c r="AH13" s="123"/>
      <c r="AI13" s="125"/>
      <c r="AJ13" s="123"/>
      <c r="AK13" s="123"/>
      <c r="AL13" s="123"/>
      <c r="AM13" s="123"/>
      <c r="AN13" s="123"/>
      <c r="AO13"/>
    </row>
    <row r="14" spans="1:48">
      <c r="A14" s="202">
        <v>10</v>
      </c>
      <c r="B14" s="172" t="s">
        <v>767</v>
      </c>
      <c r="C14" s="248">
        <v>0</v>
      </c>
      <c r="D14" s="248">
        <v>1</v>
      </c>
      <c r="E14" s="248">
        <v>14</v>
      </c>
      <c r="F14" s="248">
        <v>6</v>
      </c>
      <c r="G14" s="248">
        <v>18</v>
      </c>
      <c r="H14" s="248">
        <v>12</v>
      </c>
      <c r="I14" s="248">
        <v>0</v>
      </c>
      <c r="J14" s="248">
        <v>1</v>
      </c>
      <c r="K14" s="248">
        <v>0</v>
      </c>
      <c r="L14" s="248">
        <v>0</v>
      </c>
      <c r="M14" s="248">
        <v>2</v>
      </c>
      <c r="N14" s="248">
        <v>5</v>
      </c>
      <c r="O14" s="248">
        <v>4</v>
      </c>
      <c r="P14" s="248">
        <v>8</v>
      </c>
      <c r="Q14" s="248">
        <v>0</v>
      </c>
      <c r="R14" s="248">
        <v>6</v>
      </c>
      <c r="S14" s="248">
        <v>4</v>
      </c>
      <c r="T14" s="248">
        <v>68</v>
      </c>
      <c r="U14" s="248">
        <v>146</v>
      </c>
      <c r="V14" s="248">
        <v>34</v>
      </c>
      <c r="W14" s="248">
        <v>0</v>
      </c>
      <c r="X14" s="248">
        <v>0</v>
      </c>
      <c r="Y14" s="248">
        <v>0</v>
      </c>
      <c r="Z14" s="248">
        <v>0</v>
      </c>
      <c r="AA14" s="248">
        <v>0</v>
      </c>
      <c r="AB14" s="248">
        <v>6</v>
      </c>
      <c r="AC14" s="248">
        <v>27</v>
      </c>
      <c r="AD14" s="248">
        <v>31</v>
      </c>
      <c r="AE14" s="248">
        <v>71</v>
      </c>
      <c r="AF14" s="248">
        <v>176</v>
      </c>
      <c r="AG14" s="123"/>
      <c r="AH14" s="123"/>
      <c r="AI14" s="123"/>
      <c r="AJ14" s="123"/>
      <c r="AK14" s="123"/>
      <c r="AL14" s="123"/>
      <c r="AM14" s="123"/>
      <c r="AN14" s="123"/>
      <c r="AO14" s="71"/>
    </row>
    <row r="15" spans="1:48" s="71" customFormat="1">
      <c r="A15" s="202">
        <v>11</v>
      </c>
      <c r="B15" s="172" t="s">
        <v>426</v>
      </c>
      <c r="C15" s="248">
        <v>0</v>
      </c>
      <c r="D15" s="248">
        <v>12</v>
      </c>
      <c r="E15" s="248">
        <v>19</v>
      </c>
      <c r="F15" s="248">
        <v>15</v>
      </c>
      <c r="G15" s="248">
        <v>35</v>
      </c>
      <c r="H15" s="248">
        <v>18</v>
      </c>
      <c r="I15" s="248">
        <v>13</v>
      </c>
      <c r="J15" s="248">
        <v>60</v>
      </c>
      <c r="K15" s="248">
        <v>0</v>
      </c>
      <c r="L15" s="248">
        <v>0</v>
      </c>
      <c r="M15" s="248">
        <v>0</v>
      </c>
      <c r="N15" s="248">
        <v>5</v>
      </c>
      <c r="O15" s="248">
        <v>10</v>
      </c>
      <c r="P15" s="248">
        <v>12</v>
      </c>
      <c r="Q15" s="248">
        <v>6</v>
      </c>
      <c r="R15" s="248">
        <v>25</v>
      </c>
      <c r="S15" s="248">
        <v>10</v>
      </c>
      <c r="T15" s="248">
        <v>5</v>
      </c>
      <c r="U15" s="248">
        <v>200</v>
      </c>
      <c r="V15" s="248">
        <v>7</v>
      </c>
      <c r="W15" s="248">
        <v>5</v>
      </c>
      <c r="X15" s="248">
        <v>0</v>
      </c>
      <c r="Y15" s="248">
        <v>0</v>
      </c>
      <c r="Z15" s="248">
        <v>3</v>
      </c>
      <c r="AA15" s="248">
        <v>7</v>
      </c>
      <c r="AB15" s="248">
        <v>5</v>
      </c>
      <c r="AC15" s="248">
        <v>8</v>
      </c>
      <c r="AD15" s="248">
        <v>39</v>
      </c>
      <c r="AE15" s="248">
        <v>840</v>
      </c>
      <c r="AF15" s="248">
        <v>100</v>
      </c>
      <c r="AG15" s="123"/>
      <c r="AH15" s="123"/>
      <c r="AI15" s="123"/>
      <c r="AJ15" s="123"/>
      <c r="AK15" s="123"/>
      <c r="AL15" s="123"/>
      <c r="AM15" s="123"/>
      <c r="AN15" s="123"/>
    </row>
    <row r="16" spans="1:48" s="71" customFormat="1">
      <c r="A16" s="202">
        <v>12</v>
      </c>
      <c r="B16" s="234" t="s">
        <v>427</v>
      </c>
      <c r="C16" s="248">
        <v>0</v>
      </c>
      <c r="D16" s="248">
        <v>1</v>
      </c>
      <c r="E16" s="248">
        <v>6</v>
      </c>
      <c r="F16" s="248">
        <v>10</v>
      </c>
      <c r="G16" s="248">
        <v>20</v>
      </c>
      <c r="H16" s="248">
        <v>7</v>
      </c>
      <c r="I16" s="248">
        <v>10</v>
      </c>
      <c r="J16" s="248">
        <v>36</v>
      </c>
      <c r="K16" s="248">
        <v>0</v>
      </c>
      <c r="L16" s="248">
        <v>0</v>
      </c>
      <c r="M16" s="248">
        <v>0</v>
      </c>
      <c r="N16" s="248">
        <v>0</v>
      </c>
      <c r="O16" s="720">
        <v>8</v>
      </c>
      <c r="P16" s="248">
        <v>2</v>
      </c>
      <c r="Q16" s="248">
        <v>2</v>
      </c>
      <c r="R16" s="248">
        <v>20</v>
      </c>
      <c r="S16" s="248">
        <v>12</v>
      </c>
      <c r="T16" s="248">
        <v>10</v>
      </c>
      <c r="U16" s="248">
        <v>250</v>
      </c>
      <c r="V16" s="248">
        <v>7</v>
      </c>
      <c r="W16" s="248">
        <v>4</v>
      </c>
      <c r="X16" s="248">
        <v>0</v>
      </c>
      <c r="Y16" s="248">
        <v>0</v>
      </c>
      <c r="Z16" s="248">
        <v>0</v>
      </c>
      <c r="AA16" s="248">
        <v>2</v>
      </c>
      <c r="AB16" s="248">
        <v>0</v>
      </c>
      <c r="AC16" s="248">
        <v>5</v>
      </c>
      <c r="AD16" s="248">
        <v>7</v>
      </c>
      <c r="AE16" s="248">
        <v>134</v>
      </c>
      <c r="AF16" s="248">
        <v>156</v>
      </c>
      <c r="AG16" s="123"/>
      <c r="AH16" s="123"/>
      <c r="AI16" s="123"/>
      <c r="AJ16" s="123"/>
      <c r="AK16" s="123"/>
      <c r="AL16" s="123"/>
      <c r="AM16" s="123"/>
      <c r="AN16" s="123"/>
    </row>
    <row r="17" spans="1:40" s="71" customFormat="1">
      <c r="A17" s="202">
        <v>13</v>
      </c>
      <c r="B17" s="234" t="s">
        <v>428</v>
      </c>
      <c r="C17" s="248">
        <v>0</v>
      </c>
      <c r="D17" s="248">
        <v>0</v>
      </c>
      <c r="E17" s="248">
        <v>41</v>
      </c>
      <c r="F17" s="248">
        <v>36</v>
      </c>
      <c r="G17" s="248">
        <v>65</v>
      </c>
      <c r="H17" s="248">
        <v>16</v>
      </c>
      <c r="I17" s="248">
        <v>5</v>
      </c>
      <c r="J17" s="248">
        <v>34</v>
      </c>
      <c r="K17" s="248">
        <v>0</v>
      </c>
      <c r="L17" s="248">
        <v>0</v>
      </c>
      <c r="M17" s="248">
        <v>0</v>
      </c>
      <c r="N17" s="248">
        <v>26</v>
      </c>
      <c r="O17" s="248">
        <v>0</v>
      </c>
      <c r="P17" s="248">
        <v>6</v>
      </c>
      <c r="Q17" s="248">
        <v>11</v>
      </c>
      <c r="R17" s="248">
        <v>16</v>
      </c>
      <c r="S17" s="248">
        <v>4</v>
      </c>
      <c r="T17" s="248">
        <v>15</v>
      </c>
      <c r="U17" s="248">
        <v>405</v>
      </c>
      <c r="V17" s="248">
        <v>26</v>
      </c>
      <c r="W17" s="248">
        <v>0</v>
      </c>
      <c r="X17" s="248">
        <v>0</v>
      </c>
      <c r="Y17" s="248">
        <v>0</v>
      </c>
      <c r="Z17" s="248">
        <v>0</v>
      </c>
      <c r="AA17" s="248">
        <v>18</v>
      </c>
      <c r="AB17" s="248">
        <v>35</v>
      </c>
      <c r="AC17" s="248">
        <v>12</v>
      </c>
      <c r="AD17" s="248">
        <v>34</v>
      </c>
      <c r="AE17" s="248">
        <v>148</v>
      </c>
      <c r="AF17" s="248">
        <v>130</v>
      </c>
      <c r="AG17" s="123"/>
      <c r="AH17" s="123"/>
      <c r="AI17" s="123"/>
      <c r="AJ17" s="123"/>
      <c r="AK17" s="123"/>
      <c r="AL17" s="123"/>
      <c r="AM17" s="123"/>
      <c r="AN17" s="123"/>
    </row>
    <row r="18" spans="1:40" s="71" customFormat="1">
      <c r="A18" s="202">
        <v>14</v>
      </c>
      <c r="B18" s="234" t="s">
        <v>429</v>
      </c>
      <c r="C18" s="248">
        <v>1</v>
      </c>
      <c r="D18" s="248">
        <v>3</v>
      </c>
      <c r="E18" s="248">
        <v>5</v>
      </c>
      <c r="F18" s="248">
        <v>6</v>
      </c>
      <c r="G18" s="248">
        <v>60</v>
      </c>
      <c r="H18" s="248">
        <v>20</v>
      </c>
      <c r="I18" s="248">
        <v>7</v>
      </c>
      <c r="J18" s="248">
        <v>4</v>
      </c>
      <c r="K18" s="248">
        <v>0</v>
      </c>
      <c r="L18" s="248">
        <v>0</v>
      </c>
      <c r="M18" s="248">
        <v>0</v>
      </c>
      <c r="N18" s="248">
        <v>0</v>
      </c>
      <c r="O18" s="248">
        <v>0</v>
      </c>
      <c r="P18" s="248">
        <v>20</v>
      </c>
      <c r="Q18" s="248">
        <v>3</v>
      </c>
      <c r="R18" s="248">
        <v>40</v>
      </c>
      <c r="S18" s="248">
        <v>0</v>
      </c>
      <c r="T18" s="248">
        <v>0</v>
      </c>
      <c r="U18" s="248">
        <v>230</v>
      </c>
      <c r="V18" s="248">
        <v>16</v>
      </c>
      <c r="W18" s="248">
        <v>0</v>
      </c>
      <c r="X18" s="248">
        <v>0</v>
      </c>
      <c r="Y18" s="248">
        <v>0</v>
      </c>
      <c r="Z18" s="248">
        <v>13</v>
      </c>
      <c r="AA18" s="248">
        <v>10</v>
      </c>
      <c r="AB18" s="248">
        <v>8</v>
      </c>
      <c r="AC18" s="248">
        <v>0</v>
      </c>
      <c r="AD18" s="248">
        <v>10</v>
      </c>
      <c r="AE18" s="248">
        <v>196</v>
      </c>
      <c r="AF18" s="248">
        <v>161</v>
      </c>
      <c r="AG18" s="123"/>
      <c r="AH18" s="123"/>
      <c r="AI18" s="123"/>
      <c r="AJ18" s="123"/>
      <c r="AK18" s="123"/>
      <c r="AL18" s="123"/>
      <c r="AM18" s="123"/>
      <c r="AN18" s="123"/>
    </row>
    <row r="19" spans="1:40" s="71" customFormat="1">
      <c r="A19" s="202">
        <v>15</v>
      </c>
      <c r="B19" s="234" t="s">
        <v>430</v>
      </c>
      <c r="C19" s="248">
        <v>0</v>
      </c>
      <c r="D19" s="248">
        <v>1</v>
      </c>
      <c r="E19" s="248">
        <v>2</v>
      </c>
      <c r="F19" s="248">
        <v>2</v>
      </c>
      <c r="G19" s="248">
        <v>32</v>
      </c>
      <c r="H19" s="248">
        <v>19</v>
      </c>
      <c r="I19" s="248">
        <v>5</v>
      </c>
      <c r="J19" s="248">
        <v>3</v>
      </c>
      <c r="K19" s="248">
        <v>0</v>
      </c>
      <c r="L19" s="248">
        <v>1</v>
      </c>
      <c r="M19" s="248">
        <v>2</v>
      </c>
      <c r="N19" s="248">
        <v>2</v>
      </c>
      <c r="O19" s="248">
        <v>2</v>
      </c>
      <c r="P19" s="248">
        <v>6</v>
      </c>
      <c r="Q19" s="248">
        <v>12</v>
      </c>
      <c r="R19" s="248">
        <v>28</v>
      </c>
      <c r="S19" s="248">
        <v>3</v>
      </c>
      <c r="T19" s="248">
        <v>0</v>
      </c>
      <c r="U19" s="248">
        <v>314</v>
      </c>
      <c r="V19" s="248">
        <v>15</v>
      </c>
      <c r="W19" s="248">
        <v>0</v>
      </c>
      <c r="X19" s="248">
        <v>0</v>
      </c>
      <c r="Y19" s="248">
        <v>0</v>
      </c>
      <c r="Z19" s="248">
        <v>1</v>
      </c>
      <c r="AA19" s="248">
        <v>0</v>
      </c>
      <c r="AB19" s="248">
        <v>1</v>
      </c>
      <c r="AC19" s="248">
        <v>0</v>
      </c>
      <c r="AD19" s="248">
        <v>8</v>
      </c>
      <c r="AE19" s="248">
        <v>52</v>
      </c>
      <c r="AF19" s="248">
        <v>22</v>
      </c>
      <c r="AG19" s="123"/>
      <c r="AH19" s="123"/>
      <c r="AI19" s="123"/>
      <c r="AJ19" s="123"/>
      <c r="AK19" s="123"/>
      <c r="AL19" s="123"/>
      <c r="AM19" s="123"/>
      <c r="AN19" s="123"/>
    </row>
    <row r="20" spans="1:40" s="71" customFormat="1">
      <c r="A20" s="202">
        <v>16</v>
      </c>
      <c r="B20" s="234" t="s">
        <v>431</v>
      </c>
      <c r="C20" s="248">
        <v>6</v>
      </c>
      <c r="D20" s="248">
        <v>5</v>
      </c>
      <c r="E20" s="248">
        <v>9</v>
      </c>
      <c r="F20" s="248">
        <v>15</v>
      </c>
      <c r="G20" s="248">
        <v>30</v>
      </c>
      <c r="H20" s="248">
        <v>42</v>
      </c>
      <c r="I20" s="248">
        <v>8</v>
      </c>
      <c r="J20" s="248">
        <v>8</v>
      </c>
      <c r="K20" s="248">
        <v>0</v>
      </c>
      <c r="L20" s="248">
        <v>1</v>
      </c>
      <c r="M20" s="248">
        <v>1</v>
      </c>
      <c r="N20" s="248">
        <v>4</v>
      </c>
      <c r="O20" s="248">
        <v>1</v>
      </c>
      <c r="P20" s="248">
        <v>7</v>
      </c>
      <c r="Q20" s="248">
        <v>12</v>
      </c>
      <c r="R20" s="248">
        <v>10</v>
      </c>
      <c r="S20" s="248">
        <v>10</v>
      </c>
      <c r="T20" s="248">
        <v>0</v>
      </c>
      <c r="U20" s="248">
        <v>247</v>
      </c>
      <c r="V20" s="248">
        <v>15</v>
      </c>
      <c r="W20" s="248">
        <v>5</v>
      </c>
      <c r="X20" s="248">
        <v>4</v>
      </c>
      <c r="Y20" s="248">
        <v>0</v>
      </c>
      <c r="Z20" s="248">
        <v>15</v>
      </c>
      <c r="AA20" s="248">
        <v>16</v>
      </c>
      <c r="AB20" s="248">
        <v>0</v>
      </c>
      <c r="AC20" s="248">
        <v>0</v>
      </c>
      <c r="AD20" s="248">
        <v>29</v>
      </c>
      <c r="AE20" s="248">
        <v>194</v>
      </c>
      <c r="AF20" s="248">
        <v>39</v>
      </c>
      <c r="AG20" s="123"/>
      <c r="AH20" s="123"/>
      <c r="AI20" s="123"/>
      <c r="AJ20" s="123"/>
      <c r="AK20" s="123"/>
      <c r="AL20" s="123"/>
      <c r="AM20" s="123"/>
      <c r="AN20" s="123"/>
    </row>
    <row r="21" spans="1:40" s="71" customFormat="1">
      <c r="A21" s="202">
        <v>17</v>
      </c>
      <c r="B21" s="234" t="s">
        <v>721</v>
      </c>
      <c r="C21" s="248">
        <v>0</v>
      </c>
      <c r="D21" s="248">
        <v>0</v>
      </c>
      <c r="E21" s="248">
        <v>1</v>
      </c>
      <c r="F21" s="248">
        <v>22</v>
      </c>
      <c r="G21" s="248">
        <v>11</v>
      </c>
      <c r="H21" s="248">
        <v>21</v>
      </c>
      <c r="I21" s="248">
        <v>4</v>
      </c>
      <c r="J21" s="248">
        <v>3</v>
      </c>
      <c r="K21" s="248">
        <v>0</v>
      </c>
      <c r="L21" s="248">
        <v>0</v>
      </c>
      <c r="M21" s="248">
        <v>0</v>
      </c>
      <c r="N21" s="248">
        <v>4</v>
      </c>
      <c r="O21" s="248">
        <v>0</v>
      </c>
      <c r="P21" s="248">
        <v>6</v>
      </c>
      <c r="Q21" s="248">
        <v>9</v>
      </c>
      <c r="R21" s="248">
        <v>10</v>
      </c>
      <c r="S21" s="248">
        <v>8</v>
      </c>
      <c r="T21" s="248">
        <v>0</v>
      </c>
      <c r="U21" s="248">
        <v>145</v>
      </c>
      <c r="V21" s="248">
        <v>13</v>
      </c>
      <c r="W21" s="248">
        <v>0</v>
      </c>
      <c r="X21" s="248">
        <v>0</v>
      </c>
      <c r="Y21" s="248">
        <v>0</v>
      </c>
      <c r="Z21" s="248">
        <v>0</v>
      </c>
      <c r="AA21" s="248">
        <v>20</v>
      </c>
      <c r="AB21" s="248">
        <v>4</v>
      </c>
      <c r="AC21" s="248">
        <v>0</v>
      </c>
      <c r="AD21" s="248">
        <v>8</v>
      </c>
      <c r="AE21" s="248">
        <v>39</v>
      </c>
      <c r="AF21" s="248">
        <v>58</v>
      </c>
      <c r="AG21" s="123"/>
      <c r="AH21" s="123"/>
      <c r="AI21" s="123"/>
      <c r="AJ21" s="123"/>
      <c r="AK21" s="123"/>
      <c r="AL21" s="123"/>
      <c r="AM21" s="123"/>
      <c r="AN21" s="123"/>
    </row>
    <row r="22" spans="1:40" s="71" customFormat="1">
      <c r="A22" s="202">
        <v>18</v>
      </c>
      <c r="B22" s="234" t="s">
        <v>433</v>
      </c>
      <c r="C22" s="248">
        <v>1</v>
      </c>
      <c r="D22" s="248">
        <v>1</v>
      </c>
      <c r="E22" s="248">
        <v>4</v>
      </c>
      <c r="F22" s="248">
        <v>7</v>
      </c>
      <c r="G22" s="248">
        <v>33</v>
      </c>
      <c r="H22" s="248">
        <v>13</v>
      </c>
      <c r="I22" s="248">
        <v>5</v>
      </c>
      <c r="J22" s="248">
        <v>4</v>
      </c>
      <c r="K22" s="248">
        <v>1</v>
      </c>
      <c r="L22" s="248">
        <v>0</v>
      </c>
      <c r="M22" s="248">
        <v>0</v>
      </c>
      <c r="N22" s="248">
        <v>8</v>
      </c>
      <c r="O22" s="248">
        <v>0</v>
      </c>
      <c r="P22" s="248">
        <v>19</v>
      </c>
      <c r="Q22" s="248">
        <v>15</v>
      </c>
      <c r="R22" s="248">
        <v>5</v>
      </c>
      <c r="S22" s="248">
        <v>4</v>
      </c>
      <c r="T22" s="248">
        <v>0</v>
      </c>
      <c r="U22" s="248">
        <v>225</v>
      </c>
      <c r="V22" s="248">
        <v>11</v>
      </c>
      <c r="W22" s="248">
        <v>2</v>
      </c>
      <c r="X22" s="248">
        <v>0</v>
      </c>
      <c r="Y22" s="248">
        <v>0</v>
      </c>
      <c r="Z22" s="248">
        <v>3</v>
      </c>
      <c r="AA22" s="248">
        <v>0</v>
      </c>
      <c r="AB22" s="248">
        <v>0</v>
      </c>
      <c r="AC22" s="248">
        <v>0</v>
      </c>
      <c r="AD22" s="248">
        <v>17</v>
      </c>
      <c r="AE22" s="248">
        <v>8</v>
      </c>
      <c r="AF22" s="248">
        <v>139</v>
      </c>
      <c r="AG22" s="123"/>
      <c r="AH22" s="123"/>
      <c r="AI22" s="123"/>
      <c r="AJ22" s="123"/>
      <c r="AK22" s="123"/>
      <c r="AL22" s="123"/>
      <c r="AM22" s="123"/>
      <c r="AN22" s="123"/>
    </row>
    <row r="23" spans="1:40" s="71" customFormat="1">
      <c r="A23" s="202">
        <v>19</v>
      </c>
      <c r="B23" s="234" t="s">
        <v>434</v>
      </c>
      <c r="C23" s="248">
        <v>0</v>
      </c>
      <c r="D23" s="248">
        <v>4</v>
      </c>
      <c r="E23" s="248">
        <v>14</v>
      </c>
      <c r="F23" s="248">
        <v>7</v>
      </c>
      <c r="G23" s="248">
        <v>28</v>
      </c>
      <c r="H23" s="248">
        <v>13</v>
      </c>
      <c r="I23" s="248">
        <v>5</v>
      </c>
      <c r="J23" s="248">
        <v>8</v>
      </c>
      <c r="K23" s="248">
        <v>8</v>
      </c>
      <c r="L23" s="248">
        <v>0</v>
      </c>
      <c r="M23" s="248">
        <v>0</v>
      </c>
      <c r="N23" s="248">
        <v>0</v>
      </c>
      <c r="O23" s="248">
        <v>0</v>
      </c>
      <c r="P23" s="248">
        <v>2</v>
      </c>
      <c r="Q23" s="248">
        <v>0</v>
      </c>
      <c r="R23" s="248">
        <v>0</v>
      </c>
      <c r="S23" s="248">
        <v>0</v>
      </c>
      <c r="T23" s="248">
        <v>21</v>
      </c>
      <c r="U23" s="248">
        <v>240</v>
      </c>
      <c r="V23" s="248">
        <v>8</v>
      </c>
      <c r="W23" s="248">
        <v>1</v>
      </c>
      <c r="X23" s="248">
        <v>0</v>
      </c>
      <c r="Y23" s="248">
        <v>0</v>
      </c>
      <c r="Z23" s="248">
        <v>0</v>
      </c>
      <c r="AA23" s="248">
        <v>4</v>
      </c>
      <c r="AB23" s="248">
        <v>0</v>
      </c>
      <c r="AC23" s="248">
        <v>0</v>
      </c>
      <c r="AD23" s="248">
        <v>12</v>
      </c>
      <c r="AE23" s="248">
        <v>20</v>
      </c>
      <c r="AF23" s="248">
        <v>115</v>
      </c>
      <c r="AG23" s="123"/>
      <c r="AH23" s="123"/>
      <c r="AI23" s="123"/>
      <c r="AJ23" s="123"/>
      <c r="AK23" s="123"/>
      <c r="AL23" s="123"/>
      <c r="AM23" s="123"/>
      <c r="AN23" s="123"/>
    </row>
    <row r="24" spans="1:40" s="71" customFormat="1">
      <c r="A24" s="202">
        <v>20</v>
      </c>
      <c r="B24" s="234" t="s">
        <v>435</v>
      </c>
      <c r="C24" s="248">
        <v>1</v>
      </c>
      <c r="D24" s="248">
        <v>0</v>
      </c>
      <c r="E24" s="248">
        <v>3</v>
      </c>
      <c r="F24" s="248">
        <v>12</v>
      </c>
      <c r="G24" s="248">
        <v>34</v>
      </c>
      <c r="H24" s="248">
        <v>8</v>
      </c>
      <c r="I24" s="248">
        <v>12</v>
      </c>
      <c r="J24" s="248">
        <v>7</v>
      </c>
      <c r="K24" s="248">
        <v>3</v>
      </c>
      <c r="L24" s="248">
        <v>0</v>
      </c>
      <c r="M24" s="248">
        <v>1</v>
      </c>
      <c r="N24" s="248">
        <v>12</v>
      </c>
      <c r="O24" s="248">
        <v>26</v>
      </c>
      <c r="P24" s="248">
        <v>8</v>
      </c>
      <c r="Q24" s="248">
        <v>7</v>
      </c>
      <c r="R24" s="248">
        <v>6</v>
      </c>
      <c r="S24" s="248">
        <v>37</v>
      </c>
      <c r="T24" s="248">
        <v>0</v>
      </c>
      <c r="U24" s="248">
        <v>106</v>
      </c>
      <c r="V24" s="248">
        <v>6</v>
      </c>
      <c r="W24" s="248">
        <v>0</v>
      </c>
      <c r="X24" s="248">
        <v>0</v>
      </c>
      <c r="Y24" s="248">
        <v>0</v>
      </c>
      <c r="Z24" s="248">
        <v>5</v>
      </c>
      <c r="AA24" s="248">
        <v>3</v>
      </c>
      <c r="AB24" s="248">
        <v>2</v>
      </c>
      <c r="AC24" s="248">
        <v>9</v>
      </c>
      <c r="AD24" s="248">
        <v>20</v>
      </c>
      <c r="AE24" s="248">
        <v>65</v>
      </c>
      <c r="AF24" s="248">
        <v>579</v>
      </c>
      <c r="AG24" s="123"/>
      <c r="AH24" s="123"/>
      <c r="AI24" s="123"/>
      <c r="AJ24" s="123"/>
      <c r="AK24" s="123"/>
      <c r="AL24" s="123"/>
      <c r="AM24" s="123"/>
      <c r="AN24" s="123"/>
    </row>
    <row r="25" spans="1:40" s="71" customFormat="1">
      <c r="A25" s="202">
        <v>21</v>
      </c>
      <c r="B25" s="234" t="s">
        <v>436</v>
      </c>
      <c r="C25" s="248">
        <v>0</v>
      </c>
      <c r="D25" s="248">
        <v>0</v>
      </c>
      <c r="E25" s="248">
        <v>3</v>
      </c>
      <c r="F25" s="248">
        <v>8</v>
      </c>
      <c r="G25" s="248">
        <v>11</v>
      </c>
      <c r="H25" s="248">
        <v>19</v>
      </c>
      <c r="I25" s="248">
        <v>3</v>
      </c>
      <c r="J25" s="248">
        <v>2</v>
      </c>
      <c r="K25" s="248">
        <v>0</v>
      </c>
      <c r="L25" s="248">
        <v>0</v>
      </c>
      <c r="M25" s="248">
        <v>0</v>
      </c>
      <c r="N25" s="248">
        <v>4</v>
      </c>
      <c r="O25" s="248">
        <v>0</v>
      </c>
      <c r="P25" s="248">
        <v>38</v>
      </c>
      <c r="Q25" s="248">
        <v>0</v>
      </c>
      <c r="R25" s="248">
        <v>12</v>
      </c>
      <c r="S25" s="248">
        <v>0</v>
      </c>
      <c r="T25" s="248">
        <v>291</v>
      </c>
      <c r="U25" s="248">
        <v>51</v>
      </c>
      <c r="V25" s="248">
        <v>32</v>
      </c>
      <c r="W25" s="248">
        <v>23</v>
      </c>
      <c r="X25" s="248">
        <v>0</v>
      </c>
      <c r="Y25" s="248">
        <v>0</v>
      </c>
      <c r="Z25" s="248">
        <v>4</v>
      </c>
      <c r="AA25" s="248">
        <v>0</v>
      </c>
      <c r="AB25" s="248">
        <v>5</v>
      </c>
      <c r="AC25" s="248">
        <v>18</v>
      </c>
      <c r="AD25" s="248">
        <v>58</v>
      </c>
      <c r="AE25" s="248">
        <v>52</v>
      </c>
      <c r="AF25" s="248">
        <v>425</v>
      </c>
      <c r="AG25" s="123"/>
      <c r="AH25" s="123"/>
      <c r="AI25" s="123"/>
      <c r="AJ25" s="123"/>
      <c r="AK25" s="123"/>
      <c r="AL25" s="123"/>
      <c r="AM25" s="123"/>
      <c r="AN25" s="123"/>
    </row>
    <row r="26" spans="1:40" s="71" customFormat="1">
      <c r="A26" s="202">
        <v>22</v>
      </c>
      <c r="B26" s="234" t="s">
        <v>437</v>
      </c>
      <c r="C26" s="248">
        <v>1</v>
      </c>
      <c r="D26" s="248">
        <v>3</v>
      </c>
      <c r="E26" s="248">
        <v>17</v>
      </c>
      <c r="F26" s="248">
        <v>27</v>
      </c>
      <c r="G26" s="248">
        <v>38</v>
      </c>
      <c r="H26" s="248">
        <v>7</v>
      </c>
      <c r="I26" s="248">
        <v>4</v>
      </c>
      <c r="J26" s="248">
        <v>5</v>
      </c>
      <c r="K26" s="248">
        <v>0</v>
      </c>
      <c r="L26" s="248">
        <v>3</v>
      </c>
      <c r="M26" s="248">
        <v>4</v>
      </c>
      <c r="N26" s="248">
        <v>18</v>
      </c>
      <c r="O26" s="248">
        <v>19</v>
      </c>
      <c r="P26" s="248">
        <v>8</v>
      </c>
      <c r="Q26" s="248">
        <v>7</v>
      </c>
      <c r="R26" s="248">
        <v>25</v>
      </c>
      <c r="S26" s="248">
        <v>9</v>
      </c>
      <c r="T26" s="248">
        <v>0</v>
      </c>
      <c r="U26" s="248">
        <v>413</v>
      </c>
      <c r="V26" s="248">
        <v>18</v>
      </c>
      <c r="W26" s="248">
        <v>3</v>
      </c>
      <c r="X26" s="248">
        <v>0</v>
      </c>
      <c r="Y26" s="248">
        <v>0</v>
      </c>
      <c r="Z26" s="248">
        <v>0</v>
      </c>
      <c r="AA26" s="248">
        <v>78</v>
      </c>
      <c r="AB26" s="248">
        <v>18</v>
      </c>
      <c r="AC26" s="248">
        <v>0</v>
      </c>
      <c r="AD26" s="248">
        <v>33</v>
      </c>
      <c r="AE26" s="248">
        <v>195</v>
      </c>
      <c r="AF26" s="248">
        <v>424</v>
      </c>
      <c r="AG26" s="123"/>
      <c r="AH26" s="123"/>
      <c r="AI26" s="123"/>
      <c r="AJ26" s="123"/>
      <c r="AK26" s="123"/>
      <c r="AL26" s="123"/>
      <c r="AM26" s="123"/>
      <c r="AN26" s="123"/>
    </row>
    <row r="27" spans="1:40" s="71" customFormat="1">
      <c r="A27" s="202">
        <v>23</v>
      </c>
      <c r="B27" s="234" t="s">
        <v>438</v>
      </c>
      <c r="C27" s="248">
        <v>0</v>
      </c>
      <c r="D27" s="248">
        <v>2</v>
      </c>
      <c r="E27" s="248">
        <v>15</v>
      </c>
      <c r="F27" s="248">
        <v>7</v>
      </c>
      <c r="G27" s="248">
        <v>46</v>
      </c>
      <c r="H27" s="248">
        <v>15</v>
      </c>
      <c r="I27" s="248">
        <v>3</v>
      </c>
      <c r="J27" s="248">
        <v>3</v>
      </c>
      <c r="K27" s="248">
        <v>7</v>
      </c>
      <c r="L27" s="248">
        <v>0</v>
      </c>
      <c r="M27" s="248">
        <v>0</v>
      </c>
      <c r="N27" s="248">
        <v>18</v>
      </c>
      <c r="O27" s="248">
        <v>19</v>
      </c>
      <c r="P27" s="248">
        <v>49</v>
      </c>
      <c r="Q27" s="248">
        <v>9</v>
      </c>
      <c r="R27" s="248">
        <v>38</v>
      </c>
      <c r="S27" s="248">
        <v>11</v>
      </c>
      <c r="T27" s="248">
        <v>21</v>
      </c>
      <c r="U27" s="248">
        <v>903</v>
      </c>
      <c r="V27" s="248">
        <v>12</v>
      </c>
      <c r="W27" s="248">
        <v>1</v>
      </c>
      <c r="X27" s="248">
        <v>0</v>
      </c>
      <c r="Y27" s="248">
        <v>0</v>
      </c>
      <c r="Z27" s="248">
        <v>0</v>
      </c>
      <c r="AA27" s="248">
        <v>27</v>
      </c>
      <c r="AB27" s="248">
        <v>0</v>
      </c>
      <c r="AC27" s="248">
        <v>0</v>
      </c>
      <c r="AD27" s="248">
        <v>22</v>
      </c>
      <c r="AE27" s="248">
        <v>225</v>
      </c>
      <c r="AF27" s="248">
        <v>111</v>
      </c>
      <c r="AG27" s="123"/>
      <c r="AH27" s="123"/>
      <c r="AI27" s="123"/>
      <c r="AJ27" s="123"/>
      <c r="AK27" s="123"/>
      <c r="AL27" s="123"/>
      <c r="AM27" s="123"/>
      <c r="AN27" s="123"/>
    </row>
    <row r="28" spans="1:40" s="71" customFormat="1">
      <c r="A28" s="202">
        <v>24</v>
      </c>
      <c r="B28" s="234" t="s">
        <v>439</v>
      </c>
      <c r="C28" s="248">
        <v>1</v>
      </c>
      <c r="D28" s="248">
        <v>2</v>
      </c>
      <c r="E28" s="248">
        <v>4</v>
      </c>
      <c r="F28" s="248">
        <v>2</v>
      </c>
      <c r="G28" s="248">
        <v>21</v>
      </c>
      <c r="H28" s="248">
        <v>2</v>
      </c>
      <c r="I28" s="248">
        <v>5</v>
      </c>
      <c r="J28" s="248">
        <v>0</v>
      </c>
      <c r="K28" s="248">
        <v>0</v>
      </c>
      <c r="L28" s="248">
        <v>0</v>
      </c>
      <c r="M28" s="248">
        <v>0</v>
      </c>
      <c r="N28" s="248">
        <v>0</v>
      </c>
      <c r="O28" s="248">
        <v>1</v>
      </c>
      <c r="P28" s="248">
        <v>17</v>
      </c>
      <c r="Q28" s="248">
        <v>0</v>
      </c>
      <c r="R28" s="248">
        <v>0</v>
      </c>
      <c r="S28" s="248">
        <v>0</v>
      </c>
      <c r="T28" s="248">
        <v>0</v>
      </c>
      <c r="U28" s="248">
        <v>14</v>
      </c>
      <c r="V28" s="248">
        <v>18</v>
      </c>
      <c r="W28" s="248">
        <v>0</v>
      </c>
      <c r="X28" s="248">
        <v>1</v>
      </c>
      <c r="Y28" s="248">
        <v>0</v>
      </c>
      <c r="Z28" s="248">
        <v>81</v>
      </c>
      <c r="AA28" s="248">
        <v>1</v>
      </c>
      <c r="AB28" s="248">
        <v>1</v>
      </c>
      <c r="AC28" s="248">
        <v>1</v>
      </c>
      <c r="AD28" s="248">
        <v>11</v>
      </c>
      <c r="AE28" s="248">
        <v>277</v>
      </c>
      <c r="AF28" s="248">
        <v>53</v>
      </c>
      <c r="AG28" s="123"/>
      <c r="AH28" s="123"/>
      <c r="AI28" s="123"/>
      <c r="AJ28" s="123"/>
      <c r="AK28" s="123"/>
      <c r="AL28" s="123"/>
      <c r="AM28" s="123"/>
      <c r="AN28" s="123"/>
    </row>
    <row r="29" spans="1:40" s="71" customFormat="1">
      <c r="A29" s="202">
        <v>25</v>
      </c>
      <c r="B29" s="234" t="s">
        <v>440</v>
      </c>
      <c r="C29" s="248">
        <v>0</v>
      </c>
      <c r="D29" s="248">
        <v>0</v>
      </c>
      <c r="E29" s="248">
        <v>6</v>
      </c>
      <c r="F29" s="248">
        <v>1</v>
      </c>
      <c r="G29" s="248">
        <v>20</v>
      </c>
      <c r="H29" s="248">
        <v>9</v>
      </c>
      <c r="I29" s="248">
        <v>1</v>
      </c>
      <c r="J29" s="248">
        <v>1</v>
      </c>
      <c r="K29" s="248">
        <v>0</v>
      </c>
      <c r="L29" s="248">
        <v>0</v>
      </c>
      <c r="M29" s="248">
        <v>0</v>
      </c>
      <c r="N29" s="248">
        <v>3</v>
      </c>
      <c r="O29" s="248">
        <v>0</v>
      </c>
      <c r="P29" s="248">
        <v>2</v>
      </c>
      <c r="Q29" s="248">
        <v>0</v>
      </c>
      <c r="R29" s="248">
        <v>3</v>
      </c>
      <c r="S29" s="248">
        <v>0</v>
      </c>
      <c r="T29" s="248">
        <v>2</v>
      </c>
      <c r="U29" s="248">
        <v>61</v>
      </c>
      <c r="V29" s="248">
        <v>10</v>
      </c>
      <c r="W29" s="248">
        <v>0</v>
      </c>
      <c r="X29" s="248">
        <v>0</v>
      </c>
      <c r="Y29" s="248">
        <v>0</v>
      </c>
      <c r="Z29" s="248">
        <v>0</v>
      </c>
      <c r="AA29" s="248">
        <v>1</v>
      </c>
      <c r="AB29" s="248">
        <v>0</v>
      </c>
      <c r="AC29" s="248">
        <v>30</v>
      </c>
      <c r="AD29" s="248">
        <v>3</v>
      </c>
      <c r="AE29" s="248">
        <v>15</v>
      </c>
      <c r="AF29" s="248">
        <v>16</v>
      </c>
      <c r="AG29" s="123"/>
      <c r="AH29" s="123"/>
      <c r="AI29" s="123"/>
      <c r="AJ29" s="123"/>
      <c r="AK29" s="123"/>
      <c r="AL29" s="123"/>
      <c r="AM29" s="123"/>
      <c r="AN29" s="123"/>
    </row>
    <row r="30" spans="1:40" s="71" customFormat="1">
      <c r="A30" s="202">
        <v>26</v>
      </c>
      <c r="B30" s="234" t="s">
        <v>451</v>
      </c>
      <c r="C30" s="248">
        <v>27</v>
      </c>
      <c r="D30" s="248">
        <v>9</v>
      </c>
      <c r="E30" s="248">
        <v>0</v>
      </c>
      <c r="F30" s="248">
        <v>14</v>
      </c>
      <c r="G30" s="248">
        <v>16</v>
      </c>
      <c r="H30" s="248">
        <v>20</v>
      </c>
      <c r="I30" s="248">
        <v>3</v>
      </c>
      <c r="J30" s="248">
        <v>34</v>
      </c>
      <c r="K30" s="248">
        <v>0</v>
      </c>
      <c r="L30" s="248">
        <v>0</v>
      </c>
      <c r="M30" s="248">
        <v>0</v>
      </c>
      <c r="N30" s="248">
        <v>0</v>
      </c>
      <c r="O30" s="248">
        <v>3</v>
      </c>
      <c r="P30" s="248">
        <v>2</v>
      </c>
      <c r="Q30" s="248">
        <v>3</v>
      </c>
      <c r="R30" s="248">
        <v>5</v>
      </c>
      <c r="S30" s="248">
        <v>0</v>
      </c>
      <c r="T30" s="248">
        <v>0</v>
      </c>
      <c r="U30" s="248">
        <v>63</v>
      </c>
      <c r="V30" s="248">
        <v>4</v>
      </c>
      <c r="W30" s="248">
        <v>4</v>
      </c>
      <c r="X30" s="248">
        <v>0</v>
      </c>
      <c r="Y30" s="248">
        <v>0</v>
      </c>
      <c r="Z30" s="248">
        <v>0</v>
      </c>
      <c r="AA30" s="248">
        <v>3</v>
      </c>
      <c r="AB30" s="248">
        <v>0</v>
      </c>
      <c r="AC30" s="248">
        <v>0</v>
      </c>
      <c r="AD30" s="248">
        <v>5</v>
      </c>
      <c r="AE30" s="248">
        <v>124</v>
      </c>
      <c r="AF30" s="248">
        <v>18</v>
      </c>
      <c r="AG30" s="123"/>
      <c r="AH30" s="123"/>
      <c r="AI30" s="123"/>
      <c r="AJ30" s="123"/>
      <c r="AK30" s="123"/>
      <c r="AL30" s="123"/>
      <c r="AM30" s="123"/>
      <c r="AN30" s="123"/>
    </row>
    <row r="31" spans="1:40" s="71" customFormat="1">
      <c r="A31" s="202">
        <v>27</v>
      </c>
      <c r="B31" s="234" t="s">
        <v>452</v>
      </c>
      <c r="C31" s="248">
        <v>0</v>
      </c>
      <c r="D31" s="248">
        <v>1</v>
      </c>
      <c r="E31" s="248">
        <v>1</v>
      </c>
      <c r="F31" s="248">
        <v>46</v>
      </c>
      <c r="G31" s="248">
        <v>996</v>
      </c>
      <c r="H31" s="248">
        <v>62</v>
      </c>
      <c r="I31" s="248">
        <v>29</v>
      </c>
      <c r="J31" s="248">
        <v>18</v>
      </c>
      <c r="K31" s="248">
        <v>17</v>
      </c>
      <c r="L31" s="248">
        <v>3</v>
      </c>
      <c r="M31" s="248">
        <v>0</v>
      </c>
      <c r="N31" s="248">
        <v>123</v>
      </c>
      <c r="O31" s="248">
        <v>62</v>
      </c>
      <c r="P31" s="248">
        <v>208</v>
      </c>
      <c r="Q31" s="248">
        <v>76</v>
      </c>
      <c r="R31" s="248">
        <v>181</v>
      </c>
      <c r="S31" s="248">
        <v>198</v>
      </c>
      <c r="T31" s="248">
        <v>0</v>
      </c>
      <c r="U31" s="248">
        <v>815</v>
      </c>
      <c r="V31" s="248">
        <v>48</v>
      </c>
      <c r="W31" s="248">
        <v>0</v>
      </c>
      <c r="X31" s="248">
        <v>3</v>
      </c>
      <c r="Y31" s="248">
        <v>0</v>
      </c>
      <c r="Z31" s="248">
        <v>4</v>
      </c>
      <c r="AA31" s="248">
        <v>21</v>
      </c>
      <c r="AB31" s="248">
        <v>0</v>
      </c>
      <c r="AC31" s="248">
        <v>18</v>
      </c>
      <c r="AD31" s="248">
        <v>65</v>
      </c>
      <c r="AE31" s="248">
        <v>461</v>
      </c>
      <c r="AF31" s="248">
        <v>41</v>
      </c>
      <c r="AG31" s="123"/>
      <c r="AH31" s="123"/>
      <c r="AI31" s="123"/>
      <c r="AJ31" s="123"/>
      <c r="AK31" s="123"/>
      <c r="AL31" s="123"/>
      <c r="AM31" s="123"/>
      <c r="AN31" s="123"/>
    </row>
    <row r="32" spans="1:40" s="71" customFormat="1">
      <c r="A32" s="202">
        <v>28</v>
      </c>
      <c r="B32" s="234" t="s">
        <v>443</v>
      </c>
      <c r="C32" s="248">
        <v>6</v>
      </c>
      <c r="D32" s="248">
        <v>2</v>
      </c>
      <c r="E32" s="248">
        <v>10</v>
      </c>
      <c r="F32" s="248">
        <v>23</v>
      </c>
      <c r="G32" s="248">
        <v>58</v>
      </c>
      <c r="H32" s="248">
        <v>26</v>
      </c>
      <c r="I32" s="248">
        <v>8</v>
      </c>
      <c r="J32" s="248">
        <v>5</v>
      </c>
      <c r="K32" s="248">
        <v>0</v>
      </c>
      <c r="L32" s="248">
        <v>3</v>
      </c>
      <c r="M32" s="248">
        <v>3</v>
      </c>
      <c r="N32" s="248">
        <v>15</v>
      </c>
      <c r="O32" s="248">
        <v>17</v>
      </c>
      <c r="P32" s="248">
        <v>20</v>
      </c>
      <c r="Q32" s="248">
        <v>10</v>
      </c>
      <c r="R32" s="248">
        <v>20</v>
      </c>
      <c r="S32" s="248">
        <v>13</v>
      </c>
      <c r="T32" s="248">
        <v>0</v>
      </c>
      <c r="U32" s="248">
        <v>323</v>
      </c>
      <c r="V32" s="248">
        <v>4</v>
      </c>
      <c r="W32" s="248">
        <v>0</v>
      </c>
      <c r="X32" s="248">
        <v>0</v>
      </c>
      <c r="Y32" s="248">
        <v>0</v>
      </c>
      <c r="Z32" s="248">
        <v>8</v>
      </c>
      <c r="AA32" s="248">
        <v>0</v>
      </c>
      <c r="AB32" s="248">
        <v>4</v>
      </c>
      <c r="AC32" s="248">
        <v>0</v>
      </c>
      <c r="AD32" s="248">
        <v>13</v>
      </c>
      <c r="AE32" s="248">
        <v>600</v>
      </c>
      <c r="AF32" s="248">
        <v>416</v>
      </c>
      <c r="AG32" s="123"/>
      <c r="AH32" s="123"/>
      <c r="AI32" s="123"/>
      <c r="AJ32" s="123"/>
      <c r="AK32" s="123"/>
      <c r="AL32" s="123"/>
      <c r="AM32" s="123"/>
      <c r="AN32" s="123"/>
    </row>
    <row r="33" spans="1:41" s="71" customFormat="1">
      <c r="A33" s="202">
        <v>29</v>
      </c>
      <c r="B33" s="234" t="s">
        <v>513</v>
      </c>
      <c r="C33" s="248">
        <v>2</v>
      </c>
      <c r="D33" s="248">
        <v>2</v>
      </c>
      <c r="E33" s="248">
        <v>32</v>
      </c>
      <c r="F33" s="248">
        <v>12</v>
      </c>
      <c r="G33" s="248">
        <v>89</v>
      </c>
      <c r="H33" s="248">
        <v>21</v>
      </c>
      <c r="I33" s="248">
        <v>4</v>
      </c>
      <c r="J33" s="248">
        <v>3</v>
      </c>
      <c r="K33" s="248">
        <v>2</v>
      </c>
      <c r="L33" s="248">
        <v>2</v>
      </c>
      <c r="M33" s="248">
        <v>1</v>
      </c>
      <c r="N33" s="248">
        <v>25</v>
      </c>
      <c r="O33" s="248">
        <v>0</v>
      </c>
      <c r="P33" s="248">
        <v>22</v>
      </c>
      <c r="Q33" s="248">
        <v>5</v>
      </c>
      <c r="R33" s="248">
        <v>25</v>
      </c>
      <c r="S33" s="248">
        <v>15</v>
      </c>
      <c r="T33" s="248">
        <v>10</v>
      </c>
      <c r="U33" s="248">
        <v>691</v>
      </c>
      <c r="V33" s="248">
        <v>12</v>
      </c>
      <c r="W33" s="248">
        <v>0</v>
      </c>
      <c r="X33" s="248">
        <v>0</v>
      </c>
      <c r="Y33" s="248">
        <v>0</v>
      </c>
      <c r="Z33" s="248">
        <v>15</v>
      </c>
      <c r="AA33" s="248">
        <v>30</v>
      </c>
      <c r="AB33" s="248">
        <v>0</v>
      </c>
      <c r="AC33" s="248">
        <v>0</v>
      </c>
      <c r="AD33" s="248">
        <v>33</v>
      </c>
      <c r="AE33" s="248">
        <v>150</v>
      </c>
      <c r="AF33" s="248">
        <v>25</v>
      </c>
      <c r="AG33" s="123"/>
      <c r="AH33" s="123"/>
      <c r="AI33" s="123"/>
      <c r="AJ33" s="123"/>
      <c r="AK33" s="123"/>
      <c r="AL33" s="123"/>
      <c r="AM33" s="123"/>
      <c r="AN33" s="123"/>
    </row>
    <row r="34" spans="1:41" s="71" customFormat="1">
      <c r="A34" s="202">
        <v>30</v>
      </c>
      <c r="B34" s="234" t="s">
        <v>445</v>
      </c>
      <c r="C34" s="248">
        <v>0</v>
      </c>
      <c r="D34" s="248">
        <v>1</v>
      </c>
      <c r="E34" s="248">
        <v>1</v>
      </c>
      <c r="F34" s="248">
        <v>5</v>
      </c>
      <c r="G34" s="248">
        <v>45</v>
      </c>
      <c r="H34" s="248">
        <v>12</v>
      </c>
      <c r="I34" s="248">
        <v>5</v>
      </c>
      <c r="J34" s="248">
        <v>7</v>
      </c>
      <c r="K34" s="248">
        <v>10</v>
      </c>
      <c r="L34" s="248">
        <v>0</v>
      </c>
      <c r="M34" s="248">
        <v>0</v>
      </c>
      <c r="N34" s="248">
        <v>0</v>
      </c>
      <c r="O34" s="248">
        <v>0</v>
      </c>
      <c r="P34" s="248">
        <v>20</v>
      </c>
      <c r="Q34" s="248">
        <v>5</v>
      </c>
      <c r="R34" s="248">
        <v>5</v>
      </c>
      <c r="S34" s="248">
        <v>15</v>
      </c>
      <c r="T34" s="248">
        <v>20</v>
      </c>
      <c r="U34" s="248">
        <v>247</v>
      </c>
      <c r="V34" s="248">
        <v>23</v>
      </c>
      <c r="W34" s="248">
        <v>0</v>
      </c>
      <c r="X34" s="248">
        <v>2</v>
      </c>
      <c r="Y34" s="248">
        <v>0</v>
      </c>
      <c r="Z34" s="248">
        <v>0</v>
      </c>
      <c r="AA34" s="248">
        <v>17</v>
      </c>
      <c r="AB34" s="248">
        <v>12</v>
      </c>
      <c r="AC34" s="248">
        <v>27</v>
      </c>
      <c r="AD34" s="248">
        <v>14</v>
      </c>
      <c r="AE34" s="248">
        <v>15</v>
      </c>
      <c r="AF34" s="248">
        <v>57</v>
      </c>
      <c r="AG34" s="123"/>
      <c r="AH34" s="123"/>
      <c r="AI34" s="123"/>
      <c r="AJ34" s="123"/>
      <c r="AK34" s="123"/>
      <c r="AL34" s="123"/>
      <c r="AM34" s="123"/>
      <c r="AN34" s="123"/>
    </row>
    <row r="35" spans="1:41" s="71" customFormat="1">
      <c r="A35" s="202">
        <v>31</v>
      </c>
      <c r="B35" s="234" t="s">
        <v>514</v>
      </c>
      <c r="C35" s="248">
        <v>0</v>
      </c>
      <c r="D35" s="248">
        <v>0</v>
      </c>
      <c r="E35" s="248">
        <v>0</v>
      </c>
      <c r="F35" s="248">
        <v>5</v>
      </c>
      <c r="G35" s="248">
        <v>31</v>
      </c>
      <c r="H35" s="248">
        <v>2</v>
      </c>
      <c r="I35" s="248">
        <v>4</v>
      </c>
      <c r="J35" s="248">
        <v>2</v>
      </c>
      <c r="K35" s="248">
        <v>0</v>
      </c>
      <c r="L35" s="248">
        <v>0</v>
      </c>
      <c r="M35" s="248">
        <v>0</v>
      </c>
      <c r="N35" s="248">
        <v>0</v>
      </c>
      <c r="O35" s="248">
        <v>3</v>
      </c>
      <c r="P35" s="248">
        <v>8</v>
      </c>
      <c r="Q35" s="248">
        <v>2</v>
      </c>
      <c r="R35" s="248">
        <v>6</v>
      </c>
      <c r="S35" s="248">
        <v>6</v>
      </c>
      <c r="T35" s="248">
        <v>0</v>
      </c>
      <c r="U35" s="248">
        <v>120</v>
      </c>
      <c r="V35" s="248">
        <v>7</v>
      </c>
      <c r="W35" s="248">
        <v>0</v>
      </c>
      <c r="X35" s="248">
        <v>0</v>
      </c>
      <c r="Y35" s="248">
        <v>0</v>
      </c>
      <c r="Z35" s="248">
        <v>0</v>
      </c>
      <c r="AA35" s="248">
        <v>2</v>
      </c>
      <c r="AB35" s="248">
        <v>2</v>
      </c>
      <c r="AC35" s="248">
        <v>0</v>
      </c>
      <c r="AD35" s="248">
        <v>5</v>
      </c>
      <c r="AE35" s="248">
        <v>27</v>
      </c>
      <c r="AF35" s="248">
        <v>81</v>
      </c>
      <c r="AG35" s="123"/>
      <c r="AH35" s="123"/>
      <c r="AI35" s="123"/>
      <c r="AJ35" s="123"/>
      <c r="AK35" s="123"/>
      <c r="AL35" s="123"/>
      <c r="AM35" s="123"/>
      <c r="AN35" s="123"/>
    </row>
    <row r="36" spans="1:41" s="71" customFormat="1">
      <c r="A36" s="553">
        <v>32</v>
      </c>
      <c r="B36" s="234" t="s">
        <v>453</v>
      </c>
      <c r="C36" s="248">
        <v>0</v>
      </c>
      <c r="D36" s="248">
        <v>1</v>
      </c>
      <c r="E36" s="248">
        <v>7</v>
      </c>
      <c r="F36" s="248">
        <v>26</v>
      </c>
      <c r="G36" s="248">
        <v>47</v>
      </c>
      <c r="H36" s="248">
        <v>9</v>
      </c>
      <c r="I36" s="248">
        <v>5</v>
      </c>
      <c r="J36" s="248">
        <v>3</v>
      </c>
      <c r="K36" s="248">
        <v>0</v>
      </c>
      <c r="L36" s="248">
        <v>0</v>
      </c>
      <c r="M36" s="248">
        <v>0</v>
      </c>
      <c r="N36" s="248">
        <v>0</v>
      </c>
      <c r="O36" s="248">
        <v>7</v>
      </c>
      <c r="P36" s="248">
        <v>7</v>
      </c>
      <c r="Q36" s="248">
        <v>5</v>
      </c>
      <c r="R36" s="248">
        <v>10</v>
      </c>
      <c r="S36" s="248">
        <v>5</v>
      </c>
      <c r="T36" s="248">
        <v>29</v>
      </c>
      <c r="U36" s="248">
        <v>240</v>
      </c>
      <c r="V36" s="248">
        <v>27</v>
      </c>
      <c r="W36" s="248">
        <v>0</v>
      </c>
      <c r="X36" s="248">
        <v>1</v>
      </c>
      <c r="Y36" s="248">
        <v>0</v>
      </c>
      <c r="Z36" s="248">
        <v>3</v>
      </c>
      <c r="AA36" s="248">
        <v>45</v>
      </c>
      <c r="AB36" s="248">
        <v>2</v>
      </c>
      <c r="AC36" s="248">
        <v>10</v>
      </c>
      <c r="AD36" s="248">
        <v>13</v>
      </c>
      <c r="AE36" s="248">
        <v>24</v>
      </c>
      <c r="AF36" s="248">
        <v>40</v>
      </c>
      <c r="AG36" s="123"/>
      <c r="AH36" s="123"/>
      <c r="AI36" s="123"/>
      <c r="AJ36" s="123"/>
      <c r="AK36" s="123"/>
      <c r="AL36" s="123"/>
      <c r="AM36" s="123"/>
      <c r="AN36" s="123"/>
      <c r="AO36"/>
    </row>
    <row r="37" spans="1:41">
      <c r="A37" s="982" t="s">
        <v>10</v>
      </c>
      <c r="B37" s="982"/>
      <c r="C37" s="554">
        <f>SUM(C5:C36)</f>
        <v>48</v>
      </c>
      <c r="D37" s="554">
        <f t="shared" ref="D37:AF37" si="0">SUM(D5:D36)</f>
        <v>73</v>
      </c>
      <c r="E37" s="554">
        <f t="shared" si="0"/>
        <v>278</v>
      </c>
      <c r="F37" s="554">
        <f t="shared" si="0"/>
        <v>378</v>
      </c>
      <c r="G37" s="554">
        <f t="shared" si="0"/>
        <v>2038</v>
      </c>
      <c r="H37" s="554">
        <f t="shared" si="0"/>
        <v>633</v>
      </c>
      <c r="I37" s="554">
        <f t="shared" si="0"/>
        <v>185</v>
      </c>
      <c r="J37" s="554">
        <f t="shared" si="0"/>
        <v>289</v>
      </c>
      <c r="K37" s="554">
        <f t="shared" si="0"/>
        <v>115</v>
      </c>
      <c r="L37" s="554">
        <f t="shared" si="0"/>
        <v>24</v>
      </c>
      <c r="M37" s="554">
        <f t="shared" si="0"/>
        <v>23</v>
      </c>
      <c r="N37" s="554">
        <f t="shared" si="0"/>
        <v>337</v>
      </c>
      <c r="O37" s="554">
        <f t="shared" si="0"/>
        <v>209</v>
      </c>
      <c r="P37" s="554">
        <f t="shared" si="0"/>
        <v>658</v>
      </c>
      <c r="Q37" s="554">
        <f t="shared" si="0"/>
        <v>233</v>
      </c>
      <c r="R37" s="554">
        <f t="shared" si="0"/>
        <v>607</v>
      </c>
      <c r="S37" s="554">
        <f t="shared" si="0"/>
        <v>458</v>
      </c>
      <c r="T37" s="554">
        <f t="shared" si="0"/>
        <v>696</v>
      </c>
      <c r="U37" s="554">
        <f t="shared" si="0"/>
        <v>8510</v>
      </c>
      <c r="V37" s="554">
        <f t="shared" si="0"/>
        <v>495</v>
      </c>
      <c r="W37" s="554">
        <f t="shared" si="0"/>
        <v>395</v>
      </c>
      <c r="X37" s="554">
        <f t="shared" si="0"/>
        <v>11</v>
      </c>
      <c r="Y37" s="554">
        <f t="shared" si="0"/>
        <v>0</v>
      </c>
      <c r="Z37" s="554">
        <f t="shared" si="0"/>
        <v>157</v>
      </c>
      <c r="AA37" s="554">
        <f t="shared" si="0"/>
        <v>409</v>
      </c>
      <c r="AB37" s="554">
        <f t="shared" si="0"/>
        <v>147</v>
      </c>
      <c r="AC37" s="554">
        <f t="shared" si="0"/>
        <v>339</v>
      </c>
      <c r="AD37" s="554">
        <f t="shared" si="0"/>
        <v>1136</v>
      </c>
      <c r="AE37" s="554">
        <f t="shared" si="0"/>
        <v>4856</v>
      </c>
      <c r="AF37" s="554">
        <f t="shared" si="0"/>
        <v>6217</v>
      </c>
      <c r="AG37" s="124"/>
      <c r="AH37" s="124"/>
      <c r="AI37" s="124"/>
      <c r="AJ37" s="124"/>
      <c r="AK37" s="124"/>
      <c r="AL37" s="124"/>
      <c r="AM37" s="124"/>
      <c r="AN37" s="124"/>
    </row>
    <row r="38" spans="1:41" ht="36.75" customHeight="1">
      <c r="A38"/>
      <c r="B38" s="4"/>
      <c r="I38"/>
      <c r="J38"/>
      <c r="P38"/>
      <c r="Q38"/>
      <c r="R38"/>
      <c r="S38"/>
      <c r="W38"/>
      <c r="X38"/>
      <c r="AA38"/>
      <c r="AB38"/>
      <c r="AC38"/>
      <c r="AD38"/>
      <c r="AN38" s="49"/>
      <c r="AO38" s="49"/>
    </row>
    <row r="39" spans="1:41">
      <c r="A39" s="6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41">
      <c r="A40" s="6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59"/>
      <c r="Y40" s="3"/>
      <c r="Z40" s="3"/>
      <c r="AA40" s="3"/>
      <c r="AB40" s="3"/>
      <c r="AC40" s="3"/>
      <c r="AD40" s="3"/>
      <c r="AE40" s="3"/>
    </row>
    <row r="41" spans="1:41">
      <c r="A41" s="6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41">
      <c r="A42" s="6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41">
      <c r="A43" s="6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41">
      <c r="A44" s="6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41">
      <c r="A45" s="6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41">
      <c r="A46" s="6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41">
      <c r="A47" s="6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41">
      <c r="A48" s="6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2">
      <c r="A49" s="6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2">
      <c r="A50" s="6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2">
      <c r="A51" s="6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2">
      <c r="A52" s="6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2">
      <c r="A53" s="6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7" spans="1:32">
      <c r="AF57">
        <v>22</v>
      </c>
    </row>
  </sheetData>
  <mergeCells count="11">
    <mergeCell ref="A1:AF1"/>
    <mergeCell ref="B3:B4"/>
    <mergeCell ref="A3:A4"/>
    <mergeCell ref="A37:B37"/>
    <mergeCell ref="C3:K3"/>
    <mergeCell ref="L3:T3"/>
    <mergeCell ref="U3:AC3"/>
    <mergeCell ref="AD3:AD4"/>
    <mergeCell ref="AE3:AE4"/>
    <mergeCell ref="AF3:AF4"/>
    <mergeCell ref="A2:AF2"/>
  </mergeCells>
  <pageMargins left="0.25" right="0.25" top="1.25" bottom="0.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2"/>
  <sheetViews>
    <sheetView zoomScaleSheetLayoutView="160" workbookViewId="0">
      <selection sqref="A1:K1"/>
    </sheetView>
  </sheetViews>
  <sheetFormatPr defaultRowHeight="15"/>
  <cols>
    <col min="1" max="1" width="22.140625" customWidth="1"/>
    <col min="2" max="11" width="6.5703125" customWidth="1"/>
  </cols>
  <sheetData>
    <row r="1" spans="1:12" s="11" customFormat="1" ht="19.350000000000001" customHeight="1">
      <c r="A1" s="987" t="s">
        <v>1506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  <c r="L1" s="77"/>
    </row>
    <row r="2" spans="1:12" ht="62.25" customHeight="1">
      <c r="A2" s="891" t="s">
        <v>216</v>
      </c>
      <c r="B2" s="988" t="s">
        <v>797</v>
      </c>
      <c r="C2" s="989"/>
      <c r="D2" s="990" t="s">
        <v>83</v>
      </c>
      <c r="E2" s="990"/>
      <c r="F2" s="990" t="s">
        <v>84</v>
      </c>
      <c r="G2" s="990"/>
      <c r="H2" s="990" t="s">
        <v>85</v>
      </c>
      <c r="I2" s="990"/>
      <c r="J2" s="775" t="s">
        <v>86</v>
      </c>
      <c r="K2" s="991" t="s">
        <v>10</v>
      </c>
      <c r="L2" s="79"/>
    </row>
    <row r="3" spans="1:12" ht="39.75" customHeight="1">
      <c r="A3" s="891"/>
      <c r="B3" s="97" t="s">
        <v>7</v>
      </c>
      <c r="C3" s="97" t="s">
        <v>8</v>
      </c>
      <c r="D3" s="97" t="s">
        <v>7</v>
      </c>
      <c r="E3" s="97" t="s">
        <v>8</v>
      </c>
      <c r="F3" s="97" t="s">
        <v>7</v>
      </c>
      <c r="G3" s="97" t="s">
        <v>8</v>
      </c>
      <c r="H3" s="97" t="s">
        <v>7</v>
      </c>
      <c r="I3" s="97" t="s">
        <v>8</v>
      </c>
      <c r="J3" s="776" t="s">
        <v>7</v>
      </c>
      <c r="K3" s="991"/>
      <c r="L3" s="79"/>
    </row>
    <row r="4" spans="1:12" ht="14.45" customHeight="1">
      <c r="A4" s="98" t="s">
        <v>416</v>
      </c>
      <c r="B4" s="180">
        <v>1</v>
      </c>
      <c r="C4" s="180">
        <v>1</v>
      </c>
      <c r="D4" s="180"/>
      <c r="E4" s="180">
        <v>4</v>
      </c>
      <c r="F4" s="180"/>
      <c r="G4" s="180">
        <v>1</v>
      </c>
      <c r="H4" s="180">
        <v>5</v>
      </c>
      <c r="I4" s="180">
        <v>5</v>
      </c>
      <c r="J4" s="180">
        <v>42</v>
      </c>
      <c r="K4" s="180">
        <v>59</v>
      </c>
      <c r="L4" s="79"/>
    </row>
    <row r="5" spans="1:12" ht="14.45" customHeight="1">
      <c r="A5" s="204" t="s">
        <v>417</v>
      </c>
      <c r="B5" s="180"/>
      <c r="C5" s="180"/>
      <c r="D5" s="180"/>
      <c r="E5" s="180">
        <v>6</v>
      </c>
      <c r="F5" s="180"/>
      <c r="G5" s="180">
        <v>13</v>
      </c>
      <c r="H5" s="180">
        <v>30</v>
      </c>
      <c r="I5" s="180">
        <v>17</v>
      </c>
      <c r="J5" s="180">
        <v>42</v>
      </c>
      <c r="K5" s="180">
        <f>SUM(B5:J5)</f>
        <v>108</v>
      </c>
      <c r="L5" s="79"/>
    </row>
    <row r="6" spans="1:12" s="5" customFormat="1" ht="14.45" customHeight="1">
      <c r="A6" s="205" t="s">
        <v>510</v>
      </c>
      <c r="B6" s="180"/>
      <c r="C6" s="180"/>
      <c r="D6" s="180"/>
      <c r="E6" s="180">
        <v>9</v>
      </c>
      <c r="F6" s="180"/>
      <c r="G6" s="180">
        <v>13</v>
      </c>
      <c r="H6" s="180"/>
      <c r="I6" s="180"/>
      <c r="J6" s="180">
        <v>16</v>
      </c>
      <c r="K6" s="180">
        <v>50</v>
      </c>
      <c r="L6" s="130"/>
    </row>
    <row r="7" spans="1:12" ht="14.45" customHeight="1">
      <c r="A7" s="98" t="s">
        <v>419</v>
      </c>
      <c r="B7" s="180"/>
      <c r="C7" s="180">
        <v>5</v>
      </c>
      <c r="D7" s="180"/>
      <c r="E7" s="180"/>
      <c r="F7" s="180"/>
      <c r="G7" s="180"/>
      <c r="H7" s="180"/>
      <c r="I7" s="180">
        <v>161</v>
      </c>
      <c r="J7" s="180">
        <v>59</v>
      </c>
      <c r="K7" s="180">
        <v>225</v>
      </c>
      <c r="L7" s="79"/>
    </row>
    <row r="8" spans="1:12" ht="14.45" customHeight="1">
      <c r="A8" s="98" t="s">
        <v>420</v>
      </c>
      <c r="B8" s="180"/>
      <c r="C8" s="180">
        <v>6</v>
      </c>
      <c r="D8" s="180"/>
      <c r="E8" s="180"/>
      <c r="F8" s="180"/>
      <c r="G8" s="180">
        <v>13</v>
      </c>
      <c r="H8" s="180">
        <v>12</v>
      </c>
      <c r="I8" s="180">
        <v>14</v>
      </c>
      <c r="J8" s="180"/>
      <c r="K8" s="180">
        <v>115</v>
      </c>
      <c r="L8" s="79"/>
    </row>
    <row r="9" spans="1:12" ht="14.45" customHeight="1">
      <c r="A9" s="98" t="s">
        <v>421</v>
      </c>
      <c r="B9" s="180"/>
      <c r="C9" s="180"/>
      <c r="D9" s="180"/>
      <c r="E9" s="180">
        <v>4</v>
      </c>
      <c r="F9" s="180"/>
      <c r="G9" s="180"/>
      <c r="H9" s="180"/>
      <c r="I9" s="180">
        <v>16</v>
      </c>
      <c r="J9" s="180"/>
      <c r="K9" s="180">
        <f>SUM(B9:J9)</f>
        <v>20</v>
      </c>
      <c r="L9" s="79"/>
    </row>
    <row r="10" spans="1:12" ht="14.45" customHeight="1">
      <c r="A10" s="98" t="s">
        <v>422</v>
      </c>
      <c r="B10" s="180"/>
      <c r="C10" s="180"/>
      <c r="D10" s="180"/>
      <c r="E10" s="180">
        <v>2</v>
      </c>
      <c r="F10" s="180"/>
      <c r="G10" s="180"/>
      <c r="H10" s="180"/>
      <c r="I10" s="180"/>
      <c r="J10" s="180">
        <v>6</v>
      </c>
      <c r="K10" s="180">
        <v>8</v>
      </c>
      <c r="L10" s="79"/>
    </row>
    <row r="11" spans="1:12" ht="14.45" customHeight="1">
      <c r="A11" s="98" t="s">
        <v>423</v>
      </c>
      <c r="B11" s="180"/>
      <c r="C11" s="180"/>
      <c r="D11" s="180"/>
      <c r="E11" s="180">
        <v>4</v>
      </c>
      <c r="F11" s="180"/>
      <c r="G11" s="180">
        <v>1</v>
      </c>
      <c r="H11" s="180"/>
      <c r="I11" s="180">
        <v>1</v>
      </c>
      <c r="J11" s="180">
        <v>9</v>
      </c>
      <c r="K11" s="180">
        <v>15</v>
      </c>
      <c r="L11" s="79"/>
    </row>
    <row r="12" spans="1:12" ht="14.45" customHeight="1">
      <c r="A12" s="98" t="s">
        <v>424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79"/>
    </row>
    <row r="13" spans="1:12" ht="14.45" customHeight="1">
      <c r="A13" s="206" t="s">
        <v>766</v>
      </c>
      <c r="B13" s="180"/>
      <c r="C13" s="180"/>
      <c r="D13" s="180">
        <v>2</v>
      </c>
      <c r="E13" s="180">
        <v>3</v>
      </c>
      <c r="F13" s="180">
        <v>7</v>
      </c>
      <c r="G13" s="180">
        <v>2</v>
      </c>
      <c r="H13" s="180"/>
      <c r="I13" s="180"/>
      <c r="J13" s="180">
        <v>19</v>
      </c>
      <c r="K13" s="180">
        <v>33</v>
      </c>
      <c r="L13" s="79"/>
    </row>
    <row r="14" spans="1:12" ht="14.45" customHeight="1">
      <c r="A14" s="98" t="s">
        <v>426</v>
      </c>
      <c r="B14" s="180"/>
      <c r="C14" s="180">
        <v>19</v>
      </c>
      <c r="D14" s="180"/>
      <c r="E14" s="180">
        <v>2</v>
      </c>
      <c r="F14" s="180"/>
      <c r="G14" s="180"/>
      <c r="H14" s="180"/>
      <c r="I14" s="180"/>
      <c r="J14" s="180">
        <v>8</v>
      </c>
      <c r="K14" s="180">
        <v>29</v>
      </c>
      <c r="L14" s="79"/>
    </row>
    <row r="15" spans="1:12" ht="14.45" customHeight="1">
      <c r="A15" s="98" t="s">
        <v>427</v>
      </c>
      <c r="B15" s="180"/>
      <c r="C15" s="180"/>
      <c r="D15" s="180"/>
      <c r="E15" s="180"/>
      <c r="F15" s="180"/>
      <c r="G15" s="180">
        <v>1</v>
      </c>
      <c r="H15" s="180"/>
      <c r="I15" s="180">
        <v>1</v>
      </c>
      <c r="J15" s="180">
        <v>4</v>
      </c>
      <c r="K15" s="180">
        <v>6</v>
      </c>
      <c r="L15" s="79"/>
    </row>
    <row r="16" spans="1:12" ht="14.45" customHeight="1">
      <c r="A16" s="98" t="s">
        <v>428</v>
      </c>
      <c r="B16" s="180"/>
      <c r="C16" s="180"/>
      <c r="D16" s="180"/>
      <c r="E16" s="180"/>
      <c r="F16" s="180"/>
      <c r="G16" s="180">
        <v>1</v>
      </c>
      <c r="H16" s="180"/>
      <c r="I16" s="180">
        <v>10</v>
      </c>
      <c r="J16" s="180">
        <v>24</v>
      </c>
      <c r="K16" s="180">
        <v>35</v>
      </c>
      <c r="L16" s="79"/>
    </row>
    <row r="17" spans="1:12" ht="14.45" customHeight="1">
      <c r="A17" s="98" t="s">
        <v>429</v>
      </c>
      <c r="B17" s="180"/>
      <c r="C17" s="180"/>
      <c r="D17" s="180"/>
      <c r="E17" s="180"/>
      <c r="F17" s="180"/>
      <c r="G17" s="180"/>
      <c r="H17" s="180">
        <v>2</v>
      </c>
      <c r="I17" s="180"/>
      <c r="J17" s="180">
        <v>8</v>
      </c>
      <c r="K17" s="180">
        <v>10</v>
      </c>
      <c r="L17" s="207"/>
    </row>
    <row r="18" spans="1:12" ht="16.5" customHeight="1">
      <c r="A18" s="98" t="s">
        <v>430</v>
      </c>
      <c r="B18" s="180"/>
      <c r="C18" s="180">
        <v>6</v>
      </c>
      <c r="D18" s="180"/>
      <c r="E18" s="180"/>
      <c r="F18" s="180"/>
      <c r="G18" s="180"/>
      <c r="H18" s="180"/>
      <c r="I18" s="180"/>
      <c r="J18" s="180">
        <v>4</v>
      </c>
      <c r="K18" s="180">
        <v>10</v>
      </c>
      <c r="L18" s="79"/>
    </row>
    <row r="19" spans="1:12" ht="20.25" customHeight="1">
      <c r="A19" s="98" t="s">
        <v>431</v>
      </c>
      <c r="B19" s="180"/>
      <c r="C19" s="180"/>
      <c r="D19" s="180">
        <v>2</v>
      </c>
      <c r="E19" s="180"/>
      <c r="F19" s="180"/>
      <c r="G19" s="180"/>
      <c r="H19" s="180"/>
      <c r="I19" s="180"/>
      <c r="J19" s="180">
        <v>2</v>
      </c>
      <c r="K19" s="180">
        <v>4</v>
      </c>
      <c r="L19" s="79"/>
    </row>
    <row r="20" spans="1:12" ht="18" customHeight="1">
      <c r="A20" s="98" t="s">
        <v>721</v>
      </c>
      <c r="B20" s="180"/>
      <c r="C20" s="180"/>
      <c r="D20" s="180"/>
      <c r="E20" s="180"/>
      <c r="F20" s="180"/>
      <c r="G20" s="180">
        <v>1</v>
      </c>
      <c r="H20" s="180"/>
      <c r="I20" s="180">
        <v>4</v>
      </c>
      <c r="J20" s="180">
        <v>3</v>
      </c>
      <c r="K20" s="180">
        <v>8</v>
      </c>
      <c r="L20" s="79"/>
    </row>
    <row r="21" spans="1:12" ht="14.45" customHeight="1">
      <c r="A21" s="98" t="s">
        <v>433</v>
      </c>
      <c r="B21" s="180">
        <v>3</v>
      </c>
      <c r="C21" s="180"/>
      <c r="D21" s="180"/>
      <c r="E21" s="180">
        <v>2</v>
      </c>
      <c r="F21" s="180"/>
      <c r="G21" s="180"/>
      <c r="H21" s="180"/>
      <c r="I21" s="180"/>
      <c r="J21" s="180">
        <v>12</v>
      </c>
      <c r="K21" s="180">
        <v>17</v>
      </c>
      <c r="L21" s="79"/>
    </row>
    <row r="22" spans="1:12" ht="15.75">
      <c r="A22" s="98" t="s">
        <v>434</v>
      </c>
      <c r="B22" s="180"/>
      <c r="C22" s="180"/>
      <c r="D22" s="180"/>
      <c r="E22" s="180">
        <v>8</v>
      </c>
      <c r="F22" s="180"/>
      <c r="G22" s="180"/>
      <c r="H22" s="180"/>
      <c r="I22" s="180"/>
      <c r="J22" s="180">
        <v>4</v>
      </c>
      <c r="K22" s="180">
        <v>12</v>
      </c>
      <c r="L22" s="79"/>
    </row>
    <row r="23" spans="1:12" ht="15.95" customHeight="1">
      <c r="A23" s="98" t="s">
        <v>435</v>
      </c>
      <c r="B23" s="180"/>
      <c r="C23" s="180">
        <v>6</v>
      </c>
      <c r="D23" s="180"/>
      <c r="E23" s="180"/>
      <c r="F23" s="180"/>
      <c r="G23" s="180"/>
      <c r="H23" s="180"/>
      <c r="I23" s="180"/>
      <c r="J23" s="180">
        <v>14</v>
      </c>
      <c r="K23" s="180">
        <v>20</v>
      </c>
      <c r="L23" s="79"/>
    </row>
    <row r="24" spans="1:12" ht="14.45" customHeight="1">
      <c r="A24" s="98" t="s">
        <v>436</v>
      </c>
      <c r="B24" s="180"/>
      <c r="C24" s="180"/>
      <c r="D24" s="180">
        <v>12</v>
      </c>
      <c r="E24" s="180">
        <v>25</v>
      </c>
      <c r="F24" s="180"/>
      <c r="G24" s="180"/>
      <c r="H24" s="180"/>
      <c r="I24" s="180"/>
      <c r="J24" s="180">
        <v>21</v>
      </c>
      <c r="K24" s="180">
        <v>58</v>
      </c>
      <c r="L24" s="79"/>
    </row>
    <row r="25" spans="1:12" ht="14.45" customHeight="1">
      <c r="A25" s="98" t="s">
        <v>437</v>
      </c>
      <c r="B25" s="180"/>
      <c r="C25" s="180"/>
      <c r="D25" s="180"/>
      <c r="E25" s="180"/>
      <c r="F25" s="180"/>
      <c r="G25" s="180"/>
      <c r="H25" s="180"/>
      <c r="I25" s="180">
        <v>8</v>
      </c>
      <c r="J25" s="180">
        <v>25</v>
      </c>
      <c r="K25" s="180">
        <v>33</v>
      </c>
      <c r="L25" s="79"/>
    </row>
    <row r="26" spans="1:12" ht="14.45" customHeight="1">
      <c r="A26" s="98" t="s">
        <v>438</v>
      </c>
      <c r="B26" s="180"/>
      <c r="C26" s="180"/>
      <c r="D26" s="180">
        <v>11</v>
      </c>
      <c r="E26" s="180"/>
      <c r="F26" s="180">
        <v>4</v>
      </c>
      <c r="G26" s="180"/>
      <c r="H26" s="180"/>
      <c r="I26" s="180"/>
      <c r="J26" s="180">
        <v>17</v>
      </c>
      <c r="K26" s="180">
        <v>22</v>
      </c>
      <c r="L26" s="79"/>
    </row>
    <row r="27" spans="1:12" ht="14.45" customHeight="1">
      <c r="A27" s="98" t="s">
        <v>439</v>
      </c>
      <c r="B27" s="180"/>
      <c r="C27" s="180"/>
      <c r="D27" s="180"/>
      <c r="E27" s="180"/>
      <c r="F27" s="180"/>
      <c r="G27" s="180">
        <v>3</v>
      </c>
      <c r="H27" s="180"/>
      <c r="I27" s="180">
        <v>1</v>
      </c>
      <c r="J27" s="180">
        <v>7</v>
      </c>
      <c r="K27" s="180"/>
      <c r="L27" s="79"/>
    </row>
    <row r="28" spans="1:12" ht="14.45" customHeight="1">
      <c r="A28" s="98" t="s">
        <v>440</v>
      </c>
      <c r="B28" s="180"/>
      <c r="C28" s="180"/>
      <c r="D28" s="180">
        <v>2</v>
      </c>
      <c r="E28" s="180">
        <v>1</v>
      </c>
      <c r="F28" s="180"/>
      <c r="G28" s="180"/>
      <c r="H28" s="180"/>
      <c r="I28" s="180"/>
      <c r="J28" s="180"/>
      <c r="K28" s="180">
        <v>3</v>
      </c>
      <c r="L28" s="79"/>
    </row>
    <row r="29" spans="1:12" ht="14.45" customHeight="1">
      <c r="A29" s="98" t="s">
        <v>451</v>
      </c>
      <c r="B29" s="180"/>
      <c r="C29" s="180">
        <v>4</v>
      </c>
      <c r="D29" s="180"/>
      <c r="E29" s="180"/>
      <c r="F29" s="180"/>
      <c r="G29" s="180"/>
      <c r="H29" s="180"/>
      <c r="I29" s="180">
        <v>1</v>
      </c>
      <c r="J29" s="180">
        <v>3</v>
      </c>
      <c r="K29" s="180">
        <v>8</v>
      </c>
      <c r="L29" s="79"/>
    </row>
    <row r="30" spans="1:12" ht="14.45" customHeight="1">
      <c r="A30" s="98" t="s">
        <v>452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79"/>
    </row>
    <row r="31" spans="1:12" ht="14.45" customHeight="1">
      <c r="A31" s="98" t="s">
        <v>443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79"/>
    </row>
    <row r="32" spans="1:12" ht="14.45" customHeight="1">
      <c r="A32" s="98" t="s">
        <v>513</v>
      </c>
      <c r="B32" s="180"/>
      <c r="C32" s="180">
        <v>4</v>
      </c>
      <c r="D32" s="180">
        <v>1</v>
      </c>
      <c r="E32" s="180"/>
      <c r="F32" s="180"/>
      <c r="G32" s="180">
        <v>6</v>
      </c>
      <c r="H32" s="180">
        <v>2</v>
      </c>
      <c r="I32" s="180">
        <v>4</v>
      </c>
      <c r="J32" s="180">
        <v>16</v>
      </c>
      <c r="K32" s="180">
        <f>SUM(B32:J32)</f>
        <v>33</v>
      </c>
      <c r="L32" s="79"/>
    </row>
    <row r="33" spans="1:13" ht="14.45" customHeight="1">
      <c r="A33" s="98" t="s">
        <v>445</v>
      </c>
      <c r="B33" s="180"/>
      <c r="C33" s="180"/>
      <c r="D33" s="180"/>
      <c r="E33" s="180"/>
      <c r="F33" s="180"/>
      <c r="G33" s="180"/>
      <c r="H33" s="180"/>
      <c r="I33" s="180">
        <v>6</v>
      </c>
      <c r="J33" s="180">
        <v>8</v>
      </c>
      <c r="K33" s="180">
        <v>14</v>
      </c>
      <c r="L33" s="79"/>
    </row>
    <row r="34" spans="1:13" ht="14.45" customHeight="1">
      <c r="A34" s="98" t="s">
        <v>605</v>
      </c>
      <c r="B34" s="180"/>
      <c r="C34" s="180"/>
      <c r="D34" s="180"/>
      <c r="E34" s="180"/>
      <c r="F34" s="180"/>
      <c r="G34" s="180">
        <v>1</v>
      </c>
      <c r="H34" s="180"/>
      <c r="I34" s="180"/>
      <c r="J34" s="180">
        <v>2</v>
      </c>
      <c r="K34" s="180">
        <v>3</v>
      </c>
      <c r="L34" s="79"/>
    </row>
    <row r="35" spans="1:13" s="75" customFormat="1" ht="14.45" customHeight="1">
      <c r="A35" s="98" t="s">
        <v>453</v>
      </c>
      <c r="B35" s="180"/>
      <c r="C35" s="180"/>
      <c r="D35" s="180"/>
      <c r="E35" s="180"/>
      <c r="F35" s="180"/>
      <c r="G35" s="180">
        <v>5</v>
      </c>
      <c r="H35" s="180"/>
      <c r="I35" s="180"/>
      <c r="J35" s="180">
        <v>8</v>
      </c>
      <c r="K35" s="180">
        <v>13</v>
      </c>
      <c r="L35" s="79"/>
    </row>
    <row r="36" spans="1:13" ht="14.45" customHeight="1">
      <c r="A36" s="99" t="s">
        <v>10</v>
      </c>
      <c r="B36" s="181">
        <f t="shared" ref="B36:K36" si="0">SUM(B4:B35)</f>
        <v>4</v>
      </c>
      <c r="C36" s="181">
        <f t="shared" si="0"/>
        <v>51</v>
      </c>
      <c r="D36" s="181">
        <f t="shared" si="0"/>
        <v>30</v>
      </c>
      <c r="E36" s="181">
        <f t="shared" si="0"/>
        <v>70</v>
      </c>
      <c r="F36" s="181">
        <f t="shared" si="0"/>
        <v>11</v>
      </c>
      <c r="G36" s="181">
        <f t="shared" si="0"/>
        <v>61</v>
      </c>
      <c r="H36" s="181">
        <f t="shared" si="0"/>
        <v>51</v>
      </c>
      <c r="I36" s="181">
        <f t="shared" si="0"/>
        <v>249</v>
      </c>
      <c r="J36" s="181">
        <f t="shared" si="0"/>
        <v>383</v>
      </c>
      <c r="K36" s="181">
        <f t="shared" si="0"/>
        <v>971</v>
      </c>
      <c r="L36" s="79"/>
      <c r="M36" s="99"/>
    </row>
    <row r="37" spans="1:13" s="75" customForma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1:13">
      <c r="A38" s="3"/>
    </row>
    <row r="39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52" spans="11:11">
      <c r="K52">
        <v>23</v>
      </c>
    </row>
  </sheetData>
  <mergeCells count="7">
    <mergeCell ref="A1:K1"/>
    <mergeCell ref="B2:C2"/>
    <mergeCell ref="D2:E2"/>
    <mergeCell ref="F2:G2"/>
    <mergeCell ref="H2:I2"/>
    <mergeCell ref="K2:K3"/>
    <mergeCell ref="A2:A3"/>
  </mergeCells>
  <pageMargins left="1.25" right="0.3" top="0.5" bottom="0.3" header="0" footer="0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Y36"/>
  <sheetViews>
    <sheetView zoomScaleNormal="100" workbookViewId="0">
      <selection sqref="A1:W1"/>
    </sheetView>
  </sheetViews>
  <sheetFormatPr defaultRowHeight="15"/>
  <cols>
    <col min="1" max="1" width="11.5703125" style="2" customWidth="1"/>
    <col min="2" max="2" width="10" style="2" customWidth="1"/>
    <col min="3" max="6" width="5.28515625" customWidth="1"/>
    <col min="7" max="11" width="5.28515625" style="51" customWidth="1"/>
    <col min="12" max="12" width="5.28515625" style="151" customWidth="1"/>
    <col min="13" max="14" width="5.28515625" style="51" customWidth="1"/>
    <col min="15" max="15" width="5.28515625" style="151" customWidth="1"/>
    <col min="16" max="16" width="5.28515625" style="51" customWidth="1"/>
    <col min="17" max="17" width="5.28515625" customWidth="1"/>
    <col min="18" max="18" width="5.28515625" style="51" customWidth="1"/>
    <col min="19" max="19" width="5.28515625" style="151" customWidth="1"/>
    <col min="20" max="20" width="5.28515625" customWidth="1"/>
    <col min="21" max="21" width="5.28515625" style="151" customWidth="1"/>
    <col min="22" max="22" width="5.28515625" customWidth="1"/>
    <col min="23" max="23" width="5.28515625" style="12" customWidth="1"/>
  </cols>
  <sheetData>
    <row r="1" spans="1:25" ht="28.35" customHeight="1">
      <c r="A1" s="992" t="s">
        <v>1465</v>
      </c>
      <c r="B1" s="992"/>
      <c r="C1" s="992"/>
      <c r="D1" s="992"/>
      <c r="E1" s="992"/>
      <c r="F1" s="992"/>
      <c r="G1" s="992"/>
      <c r="H1" s="992"/>
      <c r="I1" s="992"/>
      <c r="J1" s="992"/>
      <c r="K1" s="992"/>
      <c r="L1" s="992"/>
      <c r="M1" s="992"/>
      <c r="N1" s="992"/>
      <c r="O1" s="992"/>
      <c r="P1" s="992"/>
      <c r="Q1" s="992"/>
      <c r="R1" s="992"/>
      <c r="S1" s="992"/>
      <c r="T1" s="992"/>
      <c r="U1" s="992"/>
      <c r="V1" s="992"/>
      <c r="W1" s="992"/>
    </row>
    <row r="2" spans="1:25" s="19" customFormat="1" ht="154.5" customHeight="1">
      <c r="A2" s="195" t="s">
        <v>216</v>
      </c>
      <c r="B2" s="214" t="s">
        <v>241</v>
      </c>
      <c r="C2" s="214" t="s">
        <v>242</v>
      </c>
      <c r="D2" s="214" t="s">
        <v>243</v>
      </c>
      <c r="E2" s="214" t="s">
        <v>244</v>
      </c>
      <c r="F2" s="214" t="s">
        <v>245</v>
      </c>
      <c r="G2" s="214" t="s">
        <v>362</v>
      </c>
      <c r="H2" s="214" t="s">
        <v>363</v>
      </c>
      <c r="I2" s="214" t="s">
        <v>364</v>
      </c>
      <c r="J2" s="214" t="s">
        <v>365</v>
      </c>
      <c r="K2" s="214" t="s">
        <v>366</v>
      </c>
      <c r="L2" s="215" t="s">
        <v>367</v>
      </c>
      <c r="M2" s="214" t="s">
        <v>269</v>
      </c>
      <c r="N2" s="214" t="s">
        <v>368</v>
      </c>
      <c r="O2" s="215" t="s">
        <v>369</v>
      </c>
      <c r="P2" s="214" t="s">
        <v>370</v>
      </c>
      <c r="Q2" s="214" t="s">
        <v>371</v>
      </c>
      <c r="R2" s="214" t="s">
        <v>246</v>
      </c>
      <c r="S2" s="215" t="s">
        <v>247</v>
      </c>
      <c r="T2" s="214" t="s">
        <v>248</v>
      </c>
      <c r="U2" s="215" t="s">
        <v>249</v>
      </c>
      <c r="V2" s="214" t="s">
        <v>152</v>
      </c>
      <c r="W2" s="214" t="s">
        <v>250</v>
      </c>
    </row>
    <row r="3" spans="1:25" ht="69.95" customHeight="1">
      <c r="A3" s="206" t="s">
        <v>416</v>
      </c>
      <c r="B3" s="208" t="s">
        <v>798</v>
      </c>
      <c r="C3" s="209" t="s">
        <v>500</v>
      </c>
      <c r="D3" s="209" t="s">
        <v>501</v>
      </c>
      <c r="E3" s="209" t="s">
        <v>1</v>
      </c>
      <c r="F3" s="209" t="s">
        <v>1</v>
      </c>
      <c r="G3" s="209" t="s">
        <v>1</v>
      </c>
      <c r="H3" s="209" t="s">
        <v>485</v>
      </c>
      <c r="I3" s="209" t="s">
        <v>0</v>
      </c>
      <c r="J3" s="209" t="s">
        <v>2</v>
      </c>
      <c r="K3" s="209" t="s">
        <v>1002</v>
      </c>
      <c r="L3" s="211" t="s">
        <v>2</v>
      </c>
      <c r="M3" s="209" t="s">
        <v>485</v>
      </c>
      <c r="N3" s="209" t="s">
        <v>485</v>
      </c>
      <c r="O3" s="211">
        <v>0</v>
      </c>
      <c r="P3" s="209" t="s">
        <v>2</v>
      </c>
      <c r="Q3" s="208">
        <v>0</v>
      </c>
      <c r="R3" s="209" t="s">
        <v>2</v>
      </c>
      <c r="S3" s="211" t="s">
        <v>1</v>
      </c>
      <c r="T3" s="209" t="s">
        <v>1</v>
      </c>
      <c r="U3" s="211" t="s">
        <v>1</v>
      </c>
      <c r="V3" s="209" t="s">
        <v>2</v>
      </c>
      <c r="W3" s="209" t="s">
        <v>515</v>
      </c>
      <c r="X3" s="5"/>
      <c r="Y3" s="5"/>
    </row>
    <row r="4" spans="1:25" ht="69.95" customHeight="1">
      <c r="A4" s="206" t="s">
        <v>527</v>
      </c>
      <c r="B4" s="208" t="s">
        <v>798</v>
      </c>
      <c r="C4" s="209" t="s">
        <v>500</v>
      </c>
      <c r="D4" s="209" t="s">
        <v>501</v>
      </c>
      <c r="E4" s="209" t="s">
        <v>1</v>
      </c>
      <c r="F4" s="209" t="s">
        <v>1</v>
      </c>
      <c r="G4" s="209" t="s">
        <v>1</v>
      </c>
      <c r="H4" s="209" t="s">
        <v>485</v>
      </c>
      <c r="I4" s="209" t="s">
        <v>480</v>
      </c>
      <c r="J4" s="209" t="s">
        <v>2</v>
      </c>
      <c r="K4" s="209" t="s">
        <v>2</v>
      </c>
      <c r="L4" s="211" t="s">
        <v>2</v>
      </c>
      <c r="M4" s="209" t="s">
        <v>485</v>
      </c>
      <c r="N4" s="209" t="s">
        <v>1</v>
      </c>
      <c r="O4" s="211"/>
      <c r="P4" s="209" t="s">
        <v>2</v>
      </c>
      <c r="Q4" s="209" t="s">
        <v>480</v>
      </c>
      <c r="R4" s="209" t="s">
        <v>2</v>
      </c>
      <c r="S4" s="211" t="s">
        <v>1</v>
      </c>
      <c r="T4" s="209" t="s">
        <v>480</v>
      </c>
      <c r="U4" s="211" t="s">
        <v>1</v>
      </c>
      <c r="V4" s="209" t="s">
        <v>2</v>
      </c>
      <c r="W4" s="209" t="s">
        <v>515</v>
      </c>
      <c r="X4" s="5"/>
      <c r="Y4" s="5"/>
    </row>
    <row r="5" spans="1:25" ht="69.95" customHeight="1">
      <c r="A5" s="206" t="s">
        <v>418</v>
      </c>
      <c r="B5" s="208" t="s">
        <v>798</v>
      </c>
      <c r="C5" s="209" t="s">
        <v>500</v>
      </c>
      <c r="D5" s="209" t="s">
        <v>501</v>
      </c>
      <c r="E5" s="209" t="s">
        <v>1</v>
      </c>
      <c r="F5" s="209" t="s">
        <v>1</v>
      </c>
      <c r="G5" s="209" t="s">
        <v>1</v>
      </c>
      <c r="H5" s="209" t="s">
        <v>485</v>
      </c>
      <c r="I5" s="209" t="s">
        <v>0</v>
      </c>
      <c r="J5" s="209" t="s">
        <v>2</v>
      </c>
      <c r="K5" s="209" t="s">
        <v>2</v>
      </c>
      <c r="L5" s="211" t="s">
        <v>2</v>
      </c>
      <c r="M5" s="209" t="s">
        <v>485</v>
      </c>
      <c r="N5" s="209" t="s">
        <v>485</v>
      </c>
      <c r="O5" s="211"/>
      <c r="P5" s="209" t="s">
        <v>2</v>
      </c>
      <c r="Q5" s="209" t="s">
        <v>480</v>
      </c>
      <c r="R5" s="209" t="s">
        <v>2</v>
      </c>
      <c r="S5" s="211" t="s">
        <v>1</v>
      </c>
      <c r="T5" s="209" t="s">
        <v>480</v>
      </c>
      <c r="U5" s="211" t="s">
        <v>1</v>
      </c>
      <c r="V5" s="209" t="s">
        <v>2</v>
      </c>
      <c r="W5" s="209" t="s">
        <v>515</v>
      </c>
      <c r="X5" s="5"/>
      <c r="Y5" s="5"/>
    </row>
    <row r="6" spans="1:25" ht="69.95" customHeight="1">
      <c r="A6" s="206" t="s">
        <v>419</v>
      </c>
      <c r="B6" s="208" t="s">
        <v>798</v>
      </c>
      <c r="C6" s="209" t="s">
        <v>500</v>
      </c>
      <c r="D6" s="209" t="s">
        <v>501</v>
      </c>
      <c r="E6" s="209" t="s">
        <v>1</v>
      </c>
      <c r="F6" s="209" t="s">
        <v>1</v>
      </c>
      <c r="G6" s="209" t="s">
        <v>1</v>
      </c>
      <c r="H6" s="209" t="s">
        <v>485</v>
      </c>
      <c r="I6" s="209" t="s">
        <v>0</v>
      </c>
      <c r="J6" s="209" t="s">
        <v>2</v>
      </c>
      <c r="K6" s="209" t="s">
        <v>1002</v>
      </c>
      <c r="L6" s="211" t="s">
        <v>2</v>
      </c>
      <c r="M6" s="209" t="s">
        <v>485</v>
      </c>
      <c r="N6" s="209" t="s">
        <v>485</v>
      </c>
      <c r="O6" s="211"/>
      <c r="P6" s="209" t="s">
        <v>2</v>
      </c>
      <c r="Q6" s="209" t="s">
        <v>480</v>
      </c>
      <c r="R6" s="209" t="s">
        <v>2</v>
      </c>
      <c r="S6" s="211" t="s">
        <v>1</v>
      </c>
      <c r="T6" s="209" t="s">
        <v>480</v>
      </c>
      <c r="U6" s="211" t="s">
        <v>1</v>
      </c>
      <c r="V6" s="209" t="s">
        <v>2</v>
      </c>
      <c r="W6" s="209" t="s">
        <v>515</v>
      </c>
      <c r="X6" s="5"/>
      <c r="Y6" s="5"/>
    </row>
    <row r="7" spans="1:25" ht="69.95" customHeight="1">
      <c r="A7" s="206" t="s">
        <v>420</v>
      </c>
      <c r="B7" s="208" t="s">
        <v>798</v>
      </c>
      <c r="C7" s="209" t="s">
        <v>500</v>
      </c>
      <c r="D7" s="209" t="s">
        <v>501</v>
      </c>
      <c r="E7" s="209" t="s">
        <v>1</v>
      </c>
      <c r="F7" s="209" t="s">
        <v>1</v>
      </c>
      <c r="G7" s="209" t="s">
        <v>1</v>
      </c>
      <c r="H7" s="209" t="s">
        <v>485</v>
      </c>
      <c r="I7" s="209" t="s">
        <v>0</v>
      </c>
      <c r="J7" s="209" t="s">
        <v>2</v>
      </c>
      <c r="K7" s="209" t="s">
        <v>1016</v>
      </c>
      <c r="L7" s="211" t="s">
        <v>2</v>
      </c>
      <c r="M7" s="209" t="s">
        <v>485</v>
      </c>
      <c r="N7" s="209" t="s">
        <v>468</v>
      </c>
      <c r="O7" s="211"/>
      <c r="P7" s="209" t="s">
        <v>2</v>
      </c>
      <c r="Q7" s="209" t="s">
        <v>480</v>
      </c>
      <c r="R7" s="209" t="s">
        <v>2</v>
      </c>
      <c r="S7" s="211" t="s">
        <v>1</v>
      </c>
      <c r="T7" s="209" t="s">
        <v>480</v>
      </c>
      <c r="U7" s="211" t="s">
        <v>1</v>
      </c>
      <c r="V7" s="209" t="s">
        <v>2</v>
      </c>
      <c r="W7" s="209" t="s">
        <v>515</v>
      </c>
      <c r="X7" s="5"/>
      <c r="Y7" s="5"/>
    </row>
    <row r="8" spans="1:25" ht="69.95" customHeight="1">
      <c r="A8" s="206" t="s">
        <v>421</v>
      </c>
      <c r="B8" s="208" t="s">
        <v>798</v>
      </c>
      <c r="C8" s="209" t="s">
        <v>528</v>
      </c>
      <c r="D8" s="209" t="s">
        <v>501</v>
      </c>
      <c r="E8" s="209" t="s">
        <v>1</v>
      </c>
      <c r="F8" s="209" t="s">
        <v>1</v>
      </c>
      <c r="G8" s="209" t="s">
        <v>1</v>
      </c>
      <c r="H8" s="209" t="s">
        <v>485</v>
      </c>
      <c r="I8" s="209" t="s">
        <v>0</v>
      </c>
      <c r="J8" s="209" t="s">
        <v>2</v>
      </c>
      <c r="K8" s="209" t="s">
        <v>1016</v>
      </c>
      <c r="L8" s="211" t="s">
        <v>2</v>
      </c>
      <c r="M8" s="209" t="s">
        <v>485</v>
      </c>
      <c r="N8" s="209" t="s">
        <v>468</v>
      </c>
      <c r="O8" s="211"/>
      <c r="P8" s="209" t="s">
        <v>2</v>
      </c>
      <c r="Q8" s="209" t="s">
        <v>0</v>
      </c>
      <c r="R8" s="209" t="s">
        <v>2</v>
      </c>
      <c r="S8" s="211" t="s">
        <v>1</v>
      </c>
      <c r="T8" s="209" t="s">
        <v>480</v>
      </c>
      <c r="U8" s="211" t="s">
        <v>1</v>
      </c>
      <c r="V8" s="209" t="s">
        <v>2</v>
      </c>
      <c r="W8" s="209" t="s">
        <v>515</v>
      </c>
      <c r="X8" s="5"/>
      <c r="Y8" s="5"/>
    </row>
    <row r="9" spans="1:25" ht="69.95" customHeight="1">
      <c r="A9" s="206" t="s">
        <v>422</v>
      </c>
      <c r="B9" s="208" t="s">
        <v>798</v>
      </c>
      <c r="C9" s="209" t="s">
        <v>500</v>
      </c>
      <c r="D9" s="209" t="s">
        <v>501</v>
      </c>
      <c r="E9" s="209" t="s">
        <v>1</v>
      </c>
      <c r="F9" s="209" t="s">
        <v>1</v>
      </c>
      <c r="G9" s="209" t="s">
        <v>480</v>
      </c>
      <c r="H9" s="209" t="s">
        <v>485</v>
      </c>
      <c r="I9" s="209" t="s">
        <v>480</v>
      </c>
      <c r="J9" s="209" t="s">
        <v>2</v>
      </c>
      <c r="K9" s="209" t="s">
        <v>1016</v>
      </c>
      <c r="L9" s="211" t="s">
        <v>2</v>
      </c>
      <c r="M9" s="209" t="s">
        <v>485</v>
      </c>
      <c r="N9" s="209" t="s">
        <v>468</v>
      </c>
      <c r="O9" s="211"/>
      <c r="P9" s="209" t="s">
        <v>2</v>
      </c>
      <c r="Q9" s="209" t="s">
        <v>480</v>
      </c>
      <c r="R9" s="209" t="s">
        <v>2</v>
      </c>
      <c r="S9" s="211" t="s">
        <v>1</v>
      </c>
      <c r="T9" s="209" t="s">
        <v>480</v>
      </c>
      <c r="U9" s="211" t="s">
        <v>1</v>
      </c>
      <c r="V9" s="209" t="s">
        <v>2</v>
      </c>
      <c r="W9" s="209" t="s">
        <v>515</v>
      </c>
      <c r="X9" s="5"/>
      <c r="Y9" s="5"/>
    </row>
    <row r="10" spans="1:25" ht="69.95" customHeight="1">
      <c r="A10" s="206" t="s">
        <v>423</v>
      </c>
      <c r="B10" s="210" t="s">
        <v>798</v>
      </c>
      <c r="C10" s="211" t="s">
        <v>500</v>
      </c>
      <c r="D10" s="211" t="s">
        <v>501</v>
      </c>
      <c r="E10" s="211" t="s">
        <v>1</v>
      </c>
      <c r="F10" s="211" t="s">
        <v>1</v>
      </c>
      <c r="G10" s="211" t="s">
        <v>1</v>
      </c>
      <c r="H10" s="211" t="s">
        <v>482</v>
      </c>
      <c r="I10" s="211" t="s">
        <v>480</v>
      </c>
      <c r="J10" s="211" t="s">
        <v>2</v>
      </c>
      <c r="K10" s="211" t="s">
        <v>1016</v>
      </c>
      <c r="L10" s="211" t="s">
        <v>2</v>
      </c>
      <c r="M10" s="211" t="s">
        <v>485</v>
      </c>
      <c r="N10" s="211" t="s">
        <v>468</v>
      </c>
      <c r="O10" s="211"/>
      <c r="P10" s="211" t="s">
        <v>2</v>
      </c>
      <c r="Q10" s="211" t="s">
        <v>480</v>
      </c>
      <c r="R10" s="211" t="s">
        <v>2</v>
      </c>
      <c r="S10" s="211" t="s">
        <v>1</v>
      </c>
      <c r="T10" s="211" t="s">
        <v>480</v>
      </c>
      <c r="U10" s="211" t="s">
        <v>1</v>
      </c>
      <c r="V10" s="211" t="s">
        <v>2</v>
      </c>
      <c r="W10" s="211" t="s">
        <v>515</v>
      </c>
      <c r="X10" s="5"/>
      <c r="Y10" s="5"/>
    </row>
    <row r="11" spans="1:25" ht="69.95" customHeight="1">
      <c r="A11" s="212" t="s">
        <v>424</v>
      </c>
      <c r="B11" s="210" t="s">
        <v>798</v>
      </c>
      <c r="C11" s="211" t="s">
        <v>500</v>
      </c>
      <c r="D11" s="211" t="s">
        <v>501</v>
      </c>
      <c r="E11" s="211" t="s">
        <v>1</v>
      </c>
      <c r="F11" s="211" t="s">
        <v>1</v>
      </c>
      <c r="G11" s="211" t="s">
        <v>1</v>
      </c>
      <c r="H11" s="211" t="s">
        <v>520</v>
      </c>
      <c r="I11" s="211" t="s">
        <v>480</v>
      </c>
      <c r="J11" s="211" t="s">
        <v>2</v>
      </c>
      <c r="K11" s="211" t="s">
        <v>1016</v>
      </c>
      <c r="L11" s="211" t="s">
        <v>2</v>
      </c>
      <c r="M11" s="211" t="s">
        <v>471</v>
      </c>
      <c r="N11" s="211" t="s">
        <v>520</v>
      </c>
      <c r="O11" s="211" t="s">
        <v>1</v>
      </c>
      <c r="P11" s="211" t="s">
        <v>2</v>
      </c>
      <c r="Q11" s="211" t="s">
        <v>480</v>
      </c>
      <c r="R11" s="211" t="s">
        <v>2</v>
      </c>
      <c r="S11" s="211" t="s">
        <v>1</v>
      </c>
      <c r="T11" s="211" t="s">
        <v>480</v>
      </c>
      <c r="U11" s="211" t="s">
        <v>1</v>
      </c>
      <c r="V11" s="211" t="s">
        <v>2</v>
      </c>
      <c r="W11" s="211" t="s">
        <v>515</v>
      </c>
      <c r="X11" s="5"/>
      <c r="Y11" s="5"/>
    </row>
    <row r="12" spans="1:25" ht="69.95" customHeight="1">
      <c r="A12" s="206" t="s">
        <v>512</v>
      </c>
      <c r="B12" s="208" t="s">
        <v>798</v>
      </c>
      <c r="C12" s="209" t="s">
        <v>500</v>
      </c>
      <c r="D12" s="209" t="s">
        <v>501</v>
      </c>
      <c r="E12" s="209" t="s">
        <v>1</v>
      </c>
      <c r="F12" s="209" t="s">
        <v>1</v>
      </c>
      <c r="G12" s="209" t="s">
        <v>1</v>
      </c>
      <c r="H12" s="209" t="s">
        <v>471</v>
      </c>
      <c r="I12" s="209" t="s">
        <v>480</v>
      </c>
      <c r="J12" s="211" t="s">
        <v>2</v>
      </c>
      <c r="K12" s="211" t="s">
        <v>1016</v>
      </c>
      <c r="L12" s="211" t="s">
        <v>2</v>
      </c>
      <c r="M12" s="209" t="s">
        <v>471</v>
      </c>
      <c r="N12" s="211" t="s">
        <v>468</v>
      </c>
      <c r="O12" s="211" t="s">
        <v>1083</v>
      </c>
      <c r="P12" s="209" t="s">
        <v>2</v>
      </c>
      <c r="Q12" s="209" t="s">
        <v>480</v>
      </c>
      <c r="R12" s="209" t="s">
        <v>2</v>
      </c>
      <c r="S12" s="211" t="s">
        <v>1</v>
      </c>
      <c r="T12" s="209" t="s">
        <v>480</v>
      </c>
      <c r="U12" s="211" t="s">
        <v>1</v>
      </c>
      <c r="V12" s="209" t="s">
        <v>2</v>
      </c>
      <c r="W12" s="209" t="s">
        <v>515</v>
      </c>
      <c r="X12" s="5"/>
      <c r="Y12" s="5"/>
    </row>
    <row r="13" spans="1:25" ht="69.95" customHeight="1">
      <c r="A13" s="212" t="s">
        <v>426</v>
      </c>
      <c r="B13" s="210" t="s">
        <v>798</v>
      </c>
      <c r="C13" s="211" t="s">
        <v>500</v>
      </c>
      <c r="D13" s="211" t="s">
        <v>501</v>
      </c>
      <c r="E13" s="211" t="s">
        <v>1</v>
      </c>
      <c r="F13" s="211" t="s">
        <v>1</v>
      </c>
      <c r="G13" s="211" t="s">
        <v>1</v>
      </c>
      <c r="H13" s="211" t="s">
        <v>1</v>
      </c>
      <c r="I13" s="211" t="s">
        <v>480</v>
      </c>
      <c r="J13" s="211" t="s">
        <v>1016</v>
      </c>
      <c r="K13" s="211" t="s">
        <v>1016</v>
      </c>
      <c r="L13" s="211" t="s">
        <v>2</v>
      </c>
      <c r="M13" s="211" t="s">
        <v>471</v>
      </c>
      <c r="N13" s="211" t="s">
        <v>468</v>
      </c>
      <c r="O13" s="211" t="s">
        <v>480</v>
      </c>
      <c r="P13" s="211" t="s">
        <v>2</v>
      </c>
      <c r="Q13" s="211" t="s">
        <v>0</v>
      </c>
      <c r="R13" s="211" t="s">
        <v>2</v>
      </c>
      <c r="S13" s="211" t="s">
        <v>1</v>
      </c>
      <c r="T13" s="211" t="s">
        <v>480</v>
      </c>
      <c r="U13" s="211" t="s">
        <v>1</v>
      </c>
      <c r="V13" s="211" t="s">
        <v>2</v>
      </c>
      <c r="W13" s="211" t="s">
        <v>515</v>
      </c>
      <c r="X13" s="5"/>
      <c r="Y13" s="5"/>
    </row>
    <row r="14" spans="1:25" ht="69.95" customHeight="1">
      <c r="A14" s="206" t="s">
        <v>427</v>
      </c>
      <c r="B14" s="208" t="s">
        <v>799</v>
      </c>
      <c r="C14" s="211" t="s">
        <v>516</v>
      </c>
      <c r="D14" s="209" t="s">
        <v>501</v>
      </c>
      <c r="E14" s="209" t="s">
        <v>1</v>
      </c>
      <c r="F14" s="209" t="s">
        <v>1</v>
      </c>
      <c r="G14" s="209" t="s">
        <v>1</v>
      </c>
      <c r="H14" s="209" t="s">
        <v>480</v>
      </c>
      <c r="I14" s="209" t="s">
        <v>480</v>
      </c>
      <c r="J14" s="209" t="s">
        <v>0</v>
      </c>
      <c r="K14" s="209" t="s">
        <v>2</v>
      </c>
      <c r="L14" s="211" t="s">
        <v>2</v>
      </c>
      <c r="M14" s="209" t="s">
        <v>471</v>
      </c>
      <c r="N14" s="209" t="s">
        <v>468</v>
      </c>
      <c r="O14" s="211" t="s">
        <v>1</v>
      </c>
      <c r="P14" s="209" t="s">
        <v>2</v>
      </c>
      <c r="Q14" s="209" t="s">
        <v>480</v>
      </c>
      <c r="R14" s="209" t="s">
        <v>2</v>
      </c>
      <c r="S14" s="211" t="s">
        <v>1</v>
      </c>
      <c r="T14" s="209" t="s">
        <v>1</v>
      </c>
      <c r="U14" s="211" t="s">
        <v>1</v>
      </c>
      <c r="V14" s="209" t="s">
        <v>2</v>
      </c>
      <c r="W14" s="209" t="s">
        <v>515</v>
      </c>
      <c r="X14" s="5"/>
      <c r="Y14" s="5"/>
    </row>
    <row r="15" spans="1:25" ht="69.95" customHeight="1">
      <c r="A15" s="212" t="s">
        <v>428</v>
      </c>
      <c r="B15" s="210" t="s">
        <v>800</v>
      </c>
      <c r="C15" s="211" t="s">
        <v>500</v>
      </c>
      <c r="D15" s="211" t="s">
        <v>501</v>
      </c>
      <c r="E15" s="211" t="s">
        <v>1</v>
      </c>
      <c r="F15" s="211" t="s">
        <v>1</v>
      </c>
      <c r="G15" s="211" t="s">
        <v>480</v>
      </c>
      <c r="H15" s="211" t="s">
        <v>519</v>
      </c>
      <c r="I15" s="209" t="s">
        <v>480</v>
      </c>
      <c r="J15" s="211" t="s">
        <v>2</v>
      </c>
      <c r="K15" s="211" t="s">
        <v>517</v>
      </c>
      <c r="L15" s="211" t="s">
        <v>1</v>
      </c>
      <c r="M15" s="211" t="s">
        <v>471</v>
      </c>
      <c r="N15" s="211" t="s">
        <v>468</v>
      </c>
      <c r="O15" s="211" t="s">
        <v>0</v>
      </c>
      <c r="P15" s="211" t="s">
        <v>0</v>
      </c>
      <c r="Q15" s="211" t="s">
        <v>480</v>
      </c>
      <c r="R15" s="211" t="s">
        <v>0</v>
      </c>
      <c r="S15" s="211" t="s">
        <v>1</v>
      </c>
      <c r="T15" s="211" t="s">
        <v>480</v>
      </c>
      <c r="U15" s="211" t="s">
        <v>1</v>
      </c>
      <c r="V15" s="211" t="s">
        <v>2</v>
      </c>
      <c r="W15" s="211" t="s">
        <v>515</v>
      </c>
      <c r="X15" s="5"/>
      <c r="Y15" s="5"/>
    </row>
    <row r="16" spans="1:25" ht="69.95" customHeight="1">
      <c r="A16" s="206" t="s">
        <v>429</v>
      </c>
      <c r="B16" s="210" t="s">
        <v>799</v>
      </c>
      <c r="C16" s="211" t="s">
        <v>516</v>
      </c>
      <c r="D16" s="211" t="s">
        <v>501</v>
      </c>
      <c r="E16" s="211" t="s">
        <v>1</v>
      </c>
      <c r="F16" s="211" t="s">
        <v>1</v>
      </c>
      <c r="G16" s="211" t="s">
        <v>1</v>
      </c>
      <c r="H16" s="211" t="s">
        <v>1</v>
      </c>
      <c r="I16" s="211" t="s">
        <v>480</v>
      </c>
      <c r="J16" s="211" t="s">
        <v>2</v>
      </c>
      <c r="K16" s="211" t="s">
        <v>517</v>
      </c>
      <c r="L16" s="211" t="s">
        <v>2</v>
      </c>
      <c r="M16" s="211" t="s">
        <v>1</v>
      </c>
      <c r="N16" s="211" t="s">
        <v>1</v>
      </c>
      <c r="O16" s="211" t="s">
        <v>0</v>
      </c>
      <c r="P16" s="211" t="s">
        <v>2</v>
      </c>
      <c r="Q16" s="211" t="s">
        <v>515</v>
      </c>
      <c r="R16" s="211" t="s">
        <v>2</v>
      </c>
      <c r="S16" s="211" t="s">
        <v>1</v>
      </c>
      <c r="T16" s="211" t="s">
        <v>480</v>
      </c>
      <c r="U16" s="211" t="s">
        <v>1</v>
      </c>
      <c r="V16" s="211" t="s">
        <v>2</v>
      </c>
      <c r="W16" s="211" t="s">
        <v>515</v>
      </c>
      <c r="X16" s="5"/>
      <c r="Y16" s="5"/>
    </row>
    <row r="17" spans="1:25" ht="69.95" customHeight="1">
      <c r="A17" s="212" t="s">
        <v>430</v>
      </c>
      <c r="B17" s="210" t="s">
        <v>800</v>
      </c>
      <c r="C17" s="211" t="s">
        <v>516</v>
      </c>
      <c r="D17" s="211" t="s">
        <v>501</v>
      </c>
      <c r="E17" s="211" t="s">
        <v>1</v>
      </c>
      <c r="F17" s="211" t="s">
        <v>1</v>
      </c>
      <c r="G17" s="211" t="s">
        <v>1</v>
      </c>
      <c r="H17" s="211" t="s">
        <v>1</v>
      </c>
      <c r="I17" s="211" t="s">
        <v>480</v>
      </c>
      <c r="J17" s="211" t="s">
        <v>2</v>
      </c>
      <c r="K17" s="211" t="s">
        <v>517</v>
      </c>
      <c r="L17" s="211" t="s">
        <v>2</v>
      </c>
      <c r="M17" s="211" t="s">
        <v>1</v>
      </c>
      <c r="N17" s="211" t="s">
        <v>458</v>
      </c>
      <c r="O17" s="211"/>
      <c r="P17" s="211" t="s">
        <v>2</v>
      </c>
      <c r="Q17" s="211" t="s">
        <v>1166</v>
      </c>
      <c r="R17" s="211" t="s">
        <v>2</v>
      </c>
      <c r="S17" s="211" t="s">
        <v>1</v>
      </c>
      <c r="T17" s="211" t="s">
        <v>480</v>
      </c>
      <c r="U17" s="211" t="s">
        <v>1</v>
      </c>
      <c r="V17" s="211" t="s">
        <v>2</v>
      </c>
      <c r="W17" s="211" t="s">
        <v>515</v>
      </c>
      <c r="X17" s="5"/>
      <c r="Y17" s="5"/>
    </row>
    <row r="18" spans="1:25" ht="69.95" customHeight="1">
      <c r="A18" s="206" t="s">
        <v>431</v>
      </c>
      <c r="B18" s="208" t="s">
        <v>800</v>
      </c>
      <c r="C18" s="209" t="s">
        <v>516</v>
      </c>
      <c r="D18" s="209" t="s">
        <v>501</v>
      </c>
      <c r="E18" s="209" t="s">
        <v>1</v>
      </c>
      <c r="F18" s="209" t="s">
        <v>1</v>
      </c>
      <c r="G18" s="209" t="s">
        <v>1</v>
      </c>
      <c r="H18" s="209" t="s">
        <v>1</v>
      </c>
      <c r="I18" s="209" t="s">
        <v>480</v>
      </c>
      <c r="J18" s="209" t="s">
        <v>1</v>
      </c>
      <c r="K18" s="211" t="s">
        <v>517</v>
      </c>
      <c r="L18" s="211" t="s">
        <v>473</v>
      </c>
      <c r="M18" s="209" t="s">
        <v>1</v>
      </c>
      <c r="N18" s="209" t="s">
        <v>458</v>
      </c>
      <c r="O18" s="211"/>
      <c r="P18" s="209" t="s">
        <v>2</v>
      </c>
      <c r="Q18" s="209" t="s">
        <v>480</v>
      </c>
      <c r="R18" s="209" t="s">
        <v>2</v>
      </c>
      <c r="S18" s="211" t="s">
        <v>1</v>
      </c>
      <c r="T18" s="209" t="s">
        <v>480</v>
      </c>
      <c r="U18" s="211" t="s">
        <v>1</v>
      </c>
      <c r="V18" s="209" t="s">
        <v>2</v>
      </c>
      <c r="W18" s="209" t="s">
        <v>515</v>
      </c>
      <c r="X18" s="5"/>
      <c r="Y18" s="5"/>
    </row>
    <row r="19" spans="1:25" ht="69.95" customHeight="1">
      <c r="A19" s="206" t="s">
        <v>432</v>
      </c>
      <c r="B19" s="208" t="s">
        <v>799</v>
      </c>
      <c r="C19" s="209" t="s">
        <v>516</v>
      </c>
      <c r="D19" s="209" t="s">
        <v>501</v>
      </c>
      <c r="E19" s="209" t="s">
        <v>1</v>
      </c>
      <c r="F19" s="209" t="s">
        <v>1</v>
      </c>
      <c r="G19" s="209" t="s">
        <v>1</v>
      </c>
      <c r="H19" s="209" t="s">
        <v>471</v>
      </c>
      <c r="I19" s="209" t="s">
        <v>480</v>
      </c>
      <c r="J19" s="209" t="s">
        <v>2</v>
      </c>
      <c r="K19" s="209" t="s">
        <v>517</v>
      </c>
      <c r="L19" s="211" t="s">
        <v>2</v>
      </c>
      <c r="M19" s="209" t="s">
        <v>471</v>
      </c>
      <c r="N19" s="209" t="s">
        <v>468</v>
      </c>
      <c r="O19" s="211"/>
      <c r="P19" s="209" t="s">
        <v>2</v>
      </c>
      <c r="Q19" s="209" t="s">
        <v>480</v>
      </c>
      <c r="R19" s="209" t="s">
        <v>2</v>
      </c>
      <c r="S19" s="211" t="s">
        <v>1</v>
      </c>
      <c r="T19" s="209" t="s">
        <v>480</v>
      </c>
      <c r="U19" s="211" t="s">
        <v>471</v>
      </c>
      <c r="V19" s="209" t="s">
        <v>2</v>
      </c>
      <c r="W19" s="209" t="s">
        <v>515</v>
      </c>
      <c r="X19" s="5"/>
      <c r="Y19" s="5"/>
    </row>
    <row r="20" spans="1:25" ht="69.95" customHeight="1">
      <c r="A20" s="206" t="s">
        <v>433</v>
      </c>
      <c r="B20" s="208" t="s">
        <v>799</v>
      </c>
      <c r="C20" s="209" t="s">
        <v>516</v>
      </c>
      <c r="D20" s="209" t="s">
        <v>501</v>
      </c>
      <c r="E20" s="209" t="s">
        <v>1</v>
      </c>
      <c r="F20" s="209" t="s">
        <v>1</v>
      </c>
      <c r="G20" s="209" t="s">
        <v>480</v>
      </c>
      <c r="H20" s="209" t="s">
        <v>471</v>
      </c>
      <c r="I20" s="209" t="s">
        <v>480</v>
      </c>
      <c r="J20" s="209" t="s">
        <v>2</v>
      </c>
      <c r="K20" s="209" t="s">
        <v>517</v>
      </c>
      <c r="L20" s="211" t="s">
        <v>2</v>
      </c>
      <c r="M20" s="209" t="s">
        <v>471</v>
      </c>
      <c r="N20" s="209" t="s">
        <v>471</v>
      </c>
      <c r="O20" s="211" t="s">
        <v>0</v>
      </c>
      <c r="P20" s="209" t="s">
        <v>2</v>
      </c>
      <c r="Q20" s="209" t="s">
        <v>480</v>
      </c>
      <c r="R20" s="209" t="s">
        <v>2</v>
      </c>
      <c r="S20" s="211" t="s">
        <v>1</v>
      </c>
      <c r="T20" s="209" t="s">
        <v>480</v>
      </c>
      <c r="U20" s="211" t="s">
        <v>1</v>
      </c>
      <c r="V20" s="209" t="s">
        <v>2</v>
      </c>
      <c r="W20" s="209" t="s">
        <v>515</v>
      </c>
      <c r="X20" s="5"/>
      <c r="Y20" s="5"/>
    </row>
    <row r="21" spans="1:25" ht="69.95" customHeight="1">
      <c r="A21" s="206" t="s">
        <v>434</v>
      </c>
      <c r="B21" s="210" t="s">
        <v>799</v>
      </c>
      <c r="C21" s="211" t="s">
        <v>516</v>
      </c>
      <c r="D21" s="211" t="s">
        <v>501</v>
      </c>
      <c r="E21" s="211" t="s">
        <v>1</v>
      </c>
      <c r="F21" s="211" t="s">
        <v>1</v>
      </c>
      <c r="G21" s="211" t="s">
        <v>1</v>
      </c>
      <c r="H21" s="211" t="s">
        <v>1</v>
      </c>
      <c r="I21" s="211" t="s">
        <v>480</v>
      </c>
      <c r="J21" s="211" t="s">
        <v>2</v>
      </c>
      <c r="K21" s="211" t="s">
        <v>517</v>
      </c>
      <c r="L21" s="211" t="s">
        <v>2</v>
      </c>
      <c r="M21" s="211" t="s">
        <v>1</v>
      </c>
      <c r="N21" s="211" t="s">
        <v>1</v>
      </c>
      <c r="O21" s="211" t="s">
        <v>515</v>
      </c>
      <c r="P21" s="211" t="s">
        <v>2</v>
      </c>
      <c r="Q21" s="211" t="s">
        <v>480</v>
      </c>
      <c r="R21" s="211" t="s">
        <v>2</v>
      </c>
      <c r="S21" s="211" t="s">
        <v>1</v>
      </c>
      <c r="T21" s="211" t="s">
        <v>1</v>
      </c>
      <c r="U21" s="211" t="s">
        <v>1</v>
      </c>
      <c r="V21" s="211" t="s">
        <v>2</v>
      </c>
      <c r="W21" s="211" t="s">
        <v>515</v>
      </c>
      <c r="X21" s="5"/>
      <c r="Y21" s="5"/>
    </row>
    <row r="22" spans="1:25" ht="69.95" customHeight="1">
      <c r="A22" s="212" t="s">
        <v>435</v>
      </c>
      <c r="B22" s="210" t="s">
        <v>799</v>
      </c>
      <c r="C22" s="211" t="s">
        <v>516</v>
      </c>
      <c r="D22" s="211" t="s">
        <v>501</v>
      </c>
      <c r="E22" s="211" t="s">
        <v>1</v>
      </c>
      <c r="F22" s="211" t="s">
        <v>1</v>
      </c>
      <c r="G22" s="211" t="s">
        <v>1</v>
      </c>
      <c r="H22" s="211" t="s">
        <v>520</v>
      </c>
      <c r="I22" s="211" t="s">
        <v>480</v>
      </c>
      <c r="J22" s="211" t="s">
        <v>2</v>
      </c>
      <c r="K22" s="211" t="s">
        <v>517</v>
      </c>
      <c r="L22" s="211" t="s">
        <v>2</v>
      </c>
      <c r="M22" s="211" t="s">
        <v>1</v>
      </c>
      <c r="N22" s="211" t="s">
        <v>458</v>
      </c>
      <c r="O22" s="211"/>
      <c r="P22" s="211" t="s">
        <v>2</v>
      </c>
      <c r="Q22" s="211" t="s">
        <v>0</v>
      </c>
      <c r="R22" s="211" t="s">
        <v>2</v>
      </c>
      <c r="S22" s="211" t="s">
        <v>1</v>
      </c>
      <c r="T22" s="211" t="s">
        <v>480</v>
      </c>
      <c r="U22" s="211" t="s">
        <v>1</v>
      </c>
      <c r="V22" s="211" t="s">
        <v>2</v>
      </c>
      <c r="W22" s="211" t="s">
        <v>515</v>
      </c>
      <c r="X22" s="5"/>
      <c r="Y22" s="5"/>
    </row>
    <row r="23" spans="1:25" ht="69.95" customHeight="1">
      <c r="A23" s="206" t="s">
        <v>436</v>
      </c>
      <c r="B23" s="210" t="s">
        <v>800</v>
      </c>
      <c r="C23" s="211" t="s">
        <v>516</v>
      </c>
      <c r="D23" s="211" t="s">
        <v>501</v>
      </c>
      <c r="E23" s="211" t="s">
        <v>1</v>
      </c>
      <c r="F23" s="211" t="s">
        <v>1</v>
      </c>
      <c r="G23" s="211" t="s">
        <v>1</v>
      </c>
      <c r="H23" s="211" t="s">
        <v>520</v>
      </c>
      <c r="I23" s="211" t="s">
        <v>480</v>
      </c>
      <c r="J23" s="211" t="s">
        <v>2</v>
      </c>
      <c r="K23" s="211" t="s">
        <v>517</v>
      </c>
      <c r="L23" s="211" t="s">
        <v>2</v>
      </c>
      <c r="M23" s="211" t="s">
        <v>471</v>
      </c>
      <c r="N23" s="211" t="s">
        <v>458</v>
      </c>
      <c r="O23" s="211" t="s">
        <v>1</v>
      </c>
      <c r="P23" s="211" t="s">
        <v>2</v>
      </c>
      <c r="Q23" s="211" t="s">
        <v>480</v>
      </c>
      <c r="R23" s="211" t="s">
        <v>2</v>
      </c>
      <c r="S23" s="211" t="s">
        <v>1</v>
      </c>
      <c r="T23" s="211" t="s">
        <v>480</v>
      </c>
      <c r="U23" s="211" t="s">
        <v>1</v>
      </c>
      <c r="V23" s="211" t="s">
        <v>2</v>
      </c>
      <c r="W23" s="211" t="s">
        <v>515</v>
      </c>
      <c r="X23" s="5"/>
      <c r="Y23" s="5"/>
    </row>
    <row r="24" spans="1:25" ht="69.95" customHeight="1">
      <c r="A24" s="206" t="s">
        <v>437</v>
      </c>
      <c r="B24" s="210" t="s">
        <v>799</v>
      </c>
      <c r="C24" s="211" t="s">
        <v>516</v>
      </c>
      <c r="D24" s="211" t="s">
        <v>501</v>
      </c>
      <c r="E24" s="211" t="s">
        <v>1</v>
      </c>
      <c r="F24" s="211" t="s">
        <v>1</v>
      </c>
      <c r="G24" s="211" t="s">
        <v>1</v>
      </c>
      <c r="H24" s="211" t="s">
        <v>1</v>
      </c>
      <c r="I24" s="211" t="s">
        <v>480</v>
      </c>
      <c r="J24" s="211" t="s">
        <v>2</v>
      </c>
      <c r="K24" s="211" t="s">
        <v>517</v>
      </c>
      <c r="L24" s="211" t="s">
        <v>2</v>
      </c>
      <c r="M24" s="211" t="s">
        <v>471</v>
      </c>
      <c r="N24" s="211" t="s">
        <v>468</v>
      </c>
      <c r="O24" s="211"/>
      <c r="P24" s="211" t="s">
        <v>2</v>
      </c>
      <c r="Q24" s="211" t="s">
        <v>518</v>
      </c>
      <c r="R24" s="211" t="s">
        <v>2</v>
      </c>
      <c r="S24" s="211" t="s">
        <v>1</v>
      </c>
      <c r="T24" s="211" t="s">
        <v>480</v>
      </c>
      <c r="U24" s="211" t="s">
        <v>1</v>
      </c>
      <c r="V24" s="211" t="s">
        <v>2</v>
      </c>
      <c r="W24" s="211" t="s">
        <v>515</v>
      </c>
      <c r="X24" s="176"/>
      <c r="Y24" s="176"/>
    </row>
    <row r="25" spans="1:25" ht="69.95" customHeight="1">
      <c r="A25" s="206" t="s">
        <v>438</v>
      </c>
      <c r="B25" s="210" t="s">
        <v>798</v>
      </c>
      <c r="C25" s="211" t="s">
        <v>516</v>
      </c>
      <c r="D25" s="211" t="s">
        <v>501</v>
      </c>
      <c r="E25" s="211" t="s">
        <v>1</v>
      </c>
      <c r="F25" s="211" t="s">
        <v>1</v>
      </c>
      <c r="G25" s="211" t="s">
        <v>1</v>
      </c>
      <c r="H25" s="211" t="s">
        <v>1</v>
      </c>
      <c r="I25" s="211" t="s">
        <v>480</v>
      </c>
      <c r="J25" s="211" t="s">
        <v>2</v>
      </c>
      <c r="K25" s="211" t="s">
        <v>517</v>
      </c>
      <c r="L25" s="211" t="s">
        <v>2</v>
      </c>
      <c r="M25" s="211" t="s">
        <v>471</v>
      </c>
      <c r="N25" s="211" t="s">
        <v>458</v>
      </c>
      <c r="O25" s="211"/>
      <c r="P25" s="211" t="s">
        <v>2</v>
      </c>
      <c r="Q25" s="211" t="s">
        <v>518</v>
      </c>
      <c r="R25" s="211" t="s">
        <v>2</v>
      </c>
      <c r="S25" s="211" t="s">
        <v>1</v>
      </c>
      <c r="T25" s="211" t="s">
        <v>480</v>
      </c>
      <c r="U25" s="211" t="s">
        <v>471</v>
      </c>
      <c r="V25" s="211" t="s">
        <v>2</v>
      </c>
      <c r="W25" s="211" t="s">
        <v>515</v>
      </c>
      <c r="X25" s="5"/>
      <c r="Y25" s="5"/>
    </row>
    <row r="26" spans="1:25" ht="69.95" customHeight="1">
      <c r="A26" s="212" t="s">
        <v>439</v>
      </c>
      <c r="B26" s="210" t="s">
        <v>798</v>
      </c>
      <c r="C26" s="211" t="s">
        <v>526</v>
      </c>
      <c r="D26" s="211" t="s">
        <v>501</v>
      </c>
      <c r="E26" s="211" t="s">
        <v>1</v>
      </c>
      <c r="F26" s="211" t="s">
        <v>1</v>
      </c>
      <c r="G26" s="211" t="s">
        <v>471</v>
      </c>
      <c r="H26" s="211" t="s">
        <v>471</v>
      </c>
      <c r="I26" s="211" t="s">
        <v>480</v>
      </c>
      <c r="J26" s="211" t="s">
        <v>2</v>
      </c>
      <c r="K26" s="211" t="s">
        <v>517</v>
      </c>
      <c r="L26" s="211" t="s">
        <v>2</v>
      </c>
      <c r="M26" s="211" t="s">
        <v>471</v>
      </c>
      <c r="N26" s="211" t="s">
        <v>471</v>
      </c>
      <c r="O26" s="211" t="s">
        <v>1313</v>
      </c>
      <c r="P26" s="211" t="s">
        <v>2</v>
      </c>
      <c r="Q26" s="211" t="s">
        <v>480</v>
      </c>
      <c r="R26" s="211" t="s">
        <v>2</v>
      </c>
      <c r="S26" s="211" t="s">
        <v>1</v>
      </c>
      <c r="T26" s="211" t="s">
        <v>1</v>
      </c>
      <c r="U26" s="211" t="s">
        <v>1</v>
      </c>
      <c r="V26" s="211" t="s">
        <v>2</v>
      </c>
      <c r="W26" s="211" t="s">
        <v>515</v>
      </c>
      <c r="X26" s="176"/>
      <c r="Y26" s="176"/>
    </row>
    <row r="27" spans="1:25" ht="69.95" customHeight="1">
      <c r="A27" s="206" t="s">
        <v>440</v>
      </c>
      <c r="B27" s="210" t="s">
        <v>799</v>
      </c>
      <c r="C27" s="211" t="s">
        <v>526</v>
      </c>
      <c r="D27" s="211" t="s">
        <v>501</v>
      </c>
      <c r="E27" s="211" t="s">
        <v>1</v>
      </c>
      <c r="F27" s="211" t="s">
        <v>1</v>
      </c>
      <c r="G27" s="211" t="s">
        <v>480</v>
      </c>
      <c r="H27" s="211" t="s">
        <v>471</v>
      </c>
      <c r="I27" s="211" t="s">
        <v>480</v>
      </c>
      <c r="J27" s="211" t="s">
        <v>2</v>
      </c>
      <c r="K27" s="211" t="s">
        <v>517</v>
      </c>
      <c r="L27" s="211" t="s">
        <v>2</v>
      </c>
      <c r="M27" s="211" t="s">
        <v>471</v>
      </c>
      <c r="N27" s="211" t="s">
        <v>468</v>
      </c>
      <c r="O27" s="211" t="s">
        <v>1083</v>
      </c>
      <c r="P27" s="211" t="s">
        <v>2</v>
      </c>
      <c r="Q27" s="211" t="s">
        <v>480</v>
      </c>
      <c r="R27" s="211" t="s">
        <v>2</v>
      </c>
      <c r="S27" s="211" t="s">
        <v>1</v>
      </c>
      <c r="T27" s="211" t="s">
        <v>480</v>
      </c>
      <c r="U27" s="211" t="s">
        <v>1</v>
      </c>
      <c r="V27" s="211" t="s">
        <v>2</v>
      </c>
      <c r="W27" s="211" t="s">
        <v>515</v>
      </c>
      <c r="X27" s="5"/>
      <c r="Y27" s="5"/>
    </row>
    <row r="28" spans="1:25" ht="69.95" customHeight="1">
      <c r="A28" s="206" t="s">
        <v>451</v>
      </c>
      <c r="B28" s="210" t="s">
        <v>799</v>
      </c>
      <c r="C28" s="211" t="s">
        <v>526</v>
      </c>
      <c r="D28" s="211" t="s">
        <v>501</v>
      </c>
      <c r="E28" s="211" t="s">
        <v>1</v>
      </c>
      <c r="F28" s="211" t="s">
        <v>1</v>
      </c>
      <c r="G28" s="211" t="s">
        <v>1</v>
      </c>
      <c r="H28" s="211" t="s">
        <v>471</v>
      </c>
      <c r="I28" s="211" t="s">
        <v>480</v>
      </c>
      <c r="J28" s="211" t="s">
        <v>2</v>
      </c>
      <c r="K28" s="211" t="s">
        <v>2</v>
      </c>
      <c r="L28" s="211" t="s">
        <v>2</v>
      </c>
      <c r="M28" s="211" t="s">
        <v>471</v>
      </c>
      <c r="N28" s="211" t="s">
        <v>468</v>
      </c>
      <c r="O28" s="211" t="s">
        <v>1</v>
      </c>
      <c r="P28" s="211" t="s">
        <v>2</v>
      </c>
      <c r="Q28" s="211" t="s">
        <v>480</v>
      </c>
      <c r="R28" s="211" t="s">
        <v>2</v>
      </c>
      <c r="S28" s="211" t="s">
        <v>1</v>
      </c>
      <c r="T28" s="211" t="s">
        <v>480</v>
      </c>
      <c r="U28" s="211" t="s">
        <v>1</v>
      </c>
      <c r="V28" s="211" t="s">
        <v>2</v>
      </c>
      <c r="W28" s="211" t="s">
        <v>515</v>
      </c>
      <c r="X28" s="5"/>
      <c r="Y28" s="5"/>
    </row>
    <row r="29" spans="1:25" ht="69.95" customHeight="1">
      <c r="A29" s="206" t="s">
        <v>452</v>
      </c>
      <c r="B29" s="210" t="s">
        <v>799</v>
      </c>
      <c r="C29" s="211" t="s">
        <v>521</v>
      </c>
      <c r="D29" s="211" t="s">
        <v>522</v>
      </c>
      <c r="E29" s="211" t="s">
        <v>1</v>
      </c>
      <c r="F29" s="211" t="s">
        <v>1</v>
      </c>
      <c r="G29" s="211" t="s">
        <v>1</v>
      </c>
      <c r="H29" s="211" t="s">
        <v>1</v>
      </c>
      <c r="I29" s="211"/>
      <c r="J29" s="211" t="s">
        <v>2</v>
      </c>
      <c r="K29" s="211" t="s">
        <v>517</v>
      </c>
      <c r="L29" s="211" t="s">
        <v>2</v>
      </c>
      <c r="M29" s="211" t="s">
        <v>1</v>
      </c>
      <c r="N29" s="211" t="s">
        <v>458</v>
      </c>
      <c r="O29" s="211" t="s">
        <v>480</v>
      </c>
      <c r="P29" s="211" t="s">
        <v>2</v>
      </c>
      <c r="Q29" s="211" t="s">
        <v>480</v>
      </c>
      <c r="R29" s="211" t="s">
        <v>2</v>
      </c>
      <c r="S29" s="211" t="s">
        <v>1</v>
      </c>
      <c r="T29" s="211" t="s">
        <v>480</v>
      </c>
      <c r="U29" s="211" t="s">
        <v>1</v>
      </c>
      <c r="V29" s="211" t="s">
        <v>2</v>
      </c>
      <c r="W29" s="211" t="s">
        <v>515</v>
      </c>
      <c r="X29" s="5"/>
      <c r="Y29" s="176"/>
    </row>
    <row r="30" spans="1:25" ht="69.95" customHeight="1">
      <c r="A30" s="212" t="s">
        <v>443</v>
      </c>
      <c r="B30" s="210" t="s">
        <v>799</v>
      </c>
      <c r="C30" s="211" t="s">
        <v>521</v>
      </c>
      <c r="D30" s="211" t="s">
        <v>501</v>
      </c>
      <c r="E30" s="211" t="s">
        <v>1</v>
      </c>
      <c r="F30" s="211" t="s">
        <v>1</v>
      </c>
      <c r="G30" s="211" t="s">
        <v>1</v>
      </c>
      <c r="H30" s="211" t="s">
        <v>1</v>
      </c>
      <c r="I30" s="211" t="s">
        <v>480</v>
      </c>
      <c r="J30" s="211" t="s">
        <v>2</v>
      </c>
      <c r="K30" s="211" t="s">
        <v>517</v>
      </c>
      <c r="L30" s="211" t="s">
        <v>1</v>
      </c>
      <c r="M30" s="211" t="s">
        <v>1</v>
      </c>
      <c r="N30" s="211" t="s">
        <v>523</v>
      </c>
      <c r="O30" s="211"/>
      <c r="P30" s="211" t="s">
        <v>2</v>
      </c>
      <c r="Q30" s="211" t="s">
        <v>515</v>
      </c>
      <c r="R30" s="211" t="s">
        <v>2</v>
      </c>
      <c r="S30" s="211" t="s">
        <v>1</v>
      </c>
      <c r="T30" s="211" t="s">
        <v>480</v>
      </c>
      <c r="U30" s="211" t="s">
        <v>1</v>
      </c>
      <c r="V30" s="211" t="s">
        <v>2</v>
      </c>
      <c r="W30" s="211" t="s">
        <v>515</v>
      </c>
      <c r="X30" s="176"/>
      <c r="Y30" s="5"/>
    </row>
    <row r="31" spans="1:25" ht="69.95" customHeight="1">
      <c r="A31" s="212" t="s">
        <v>513</v>
      </c>
      <c r="B31" s="210" t="s">
        <v>799</v>
      </c>
      <c r="C31" s="211" t="s">
        <v>2</v>
      </c>
      <c r="D31" s="211" t="s">
        <v>522</v>
      </c>
      <c r="E31" s="211" t="s">
        <v>1</v>
      </c>
      <c r="F31" s="211" t="s">
        <v>1</v>
      </c>
      <c r="G31" s="211" t="s">
        <v>1</v>
      </c>
      <c r="H31" s="211" t="s">
        <v>485</v>
      </c>
      <c r="I31" s="211" t="s">
        <v>0</v>
      </c>
      <c r="J31" s="211" t="s">
        <v>2</v>
      </c>
      <c r="K31" s="211" t="s">
        <v>517</v>
      </c>
      <c r="L31" s="211" t="s">
        <v>2</v>
      </c>
      <c r="M31" s="211" t="s">
        <v>485</v>
      </c>
      <c r="N31" s="211" t="s">
        <v>523</v>
      </c>
      <c r="O31" s="211" t="s">
        <v>480</v>
      </c>
      <c r="P31" s="211" t="s">
        <v>2</v>
      </c>
      <c r="Q31" s="211" t="s">
        <v>0</v>
      </c>
      <c r="R31" s="211" t="s">
        <v>2</v>
      </c>
      <c r="S31" s="211" t="s">
        <v>1</v>
      </c>
      <c r="T31" s="211" t="s">
        <v>2</v>
      </c>
      <c r="U31" s="211" t="s">
        <v>1</v>
      </c>
      <c r="V31" s="211" t="s">
        <v>2</v>
      </c>
      <c r="W31" s="211" t="s">
        <v>515</v>
      </c>
      <c r="X31" s="5"/>
      <c r="Y31" s="5"/>
    </row>
    <row r="32" spans="1:25" ht="69.95" customHeight="1">
      <c r="A32" s="206" t="s">
        <v>445</v>
      </c>
      <c r="B32" s="210" t="s">
        <v>799</v>
      </c>
      <c r="C32" s="211" t="s">
        <v>524</v>
      </c>
      <c r="D32" s="211" t="s">
        <v>522</v>
      </c>
      <c r="E32" s="211" t="s">
        <v>1</v>
      </c>
      <c r="F32" s="211" t="s">
        <v>1</v>
      </c>
      <c r="G32" s="211" t="s">
        <v>1</v>
      </c>
      <c r="H32" s="211" t="s">
        <v>1</v>
      </c>
      <c r="I32" s="211"/>
      <c r="J32" s="211" t="s">
        <v>2</v>
      </c>
      <c r="K32" s="211" t="s">
        <v>517</v>
      </c>
      <c r="L32" s="211" t="s">
        <v>2</v>
      </c>
      <c r="M32" s="211" t="s">
        <v>1</v>
      </c>
      <c r="N32" s="211" t="s">
        <v>1</v>
      </c>
      <c r="O32" s="211"/>
      <c r="P32" s="211" t="s">
        <v>2</v>
      </c>
      <c r="Q32" s="211"/>
      <c r="R32" s="211" t="s">
        <v>2</v>
      </c>
      <c r="S32" s="211" t="s">
        <v>1</v>
      </c>
      <c r="T32" s="211" t="s">
        <v>1</v>
      </c>
      <c r="U32" s="211" t="s">
        <v>1</v>
      </c>
      <c r="V32" s="211" t="s">
        <v>2</v>
      </c>
      <c r="W32" s="211" t="s">
        <v>515</v>
      </c>
      <c r="X32" s="5"/>
      <c r="Y32" s="5"/>
    </row>
    <row r="33" spans="1:25" ht="69.95" customHeight="1">
      <c r="A33" s="212" t="s">
        <v>552</v>
      </c>
      <c r="B33" s="210" t="s">
        <v>799</v>
      </c>
      <c r="C33" s="211" t="s">
        <v>524</v>
      </c>
      <c r="D33" s="211" t="s">
        <v>522</v>
      </c>
      <c r="E33" s="211" t="s">
        <v>1</v>
      </c>
      <c r="F33" s="211" t="s">
        <v>1</v>
      </c>
      <c r="G33" s="211" t="s">
        <v>1</v>
      </c>
      <c r="H33" s="211" t="s">
        <v>1</v>
      </c>
      <c r="I33" s="211"/>
      <c r="J33" s="211" t="s">
        <v>2</v>
      </c>
      <c r="K33" s="211" t="s">
        <v>517</v>
      </c>
      <c r="L33" s="211" t="s">
        <v>2</v>
      </c>
      <c r="M33" s="211" t="s">
        <v>1</v>
      </c>
      <c r="N33" s="211" t="s">
        <v>2</v>
      </c>
      <c r="O33" s="211"/>
      <c r="P33" s="211" t="s">
        <v>2</v>
      </c>
      <c r="Q33" s="211" t="s">
        <v>515</v>
      </c>
      <c r="R33" s="211" t="s">
        <v>2</v>
      </c>
      <c r="S33" s="211" t="s">
        <v>1</v>
      </c>
      <c r="T33" s="211" t="s">
        <v>480</v>
      </c>
      <c r="U33" s="211" t="s">
        <v>1</v>
      </c>
      <c r="V33" s="211" t="s">
        <v>2</v>
      </c>
      <c r="W33" s="211" t="s">
        <v>515</v>
      </c>
      <c r="X33" s="5"/>
      <c r="Y33" s="5"/>
    </row>
    <row r="34" spans="1:25" ht="69.95" customHeight="1">
      <c r="A34" s="212" t="s">
        <v>453</v>
      </c>
      <c r="B34" s="210" t="s">
        <v>801</v>
      </c>
      <c r="C34" s="211" t="s">
        <v>2</v>
      </c>
      <c r="D34" s="211" t="s">
        <v>522</v>
      </c>
      <c r="E34" s="211" t="s">
        <v>1</v>
      </c>
      <c r="F34" s="211" t="s">
        <v>1</v>
      </c>
      <c r="G34" s="211" t="s">
        <v>1</v>
      </c>
      <c r="H34" s="211" t="s">
        <v>525</v>
      </c>
      <c r="I34" s="211"/>
      <c r="J34" s="211" t="s">
        <v>2</v>
      </c>
      <c r="K34" s="211" t="s">
        <v>517</v>
      </c>
      <c r="L34" s="211" t="s">
        <v>2</v>
      </c>
      <c r="M34" s="211" t="s">
        <v>1</v>
      </c>
      <c r="N34" s="211" t="s">
        <v>1</v>
      </c>
      <c r="O34" s="211"/>
      <c r="P34" s="211" t="s">
        <v>2</v>
      </c>
      <c r="Q34" s="211"/>
      <c r="R34" s="211" t="s">
        <v>2</v>
      </c>
      <c r="S34" s="211" t="s">
        <v>1</v>
      </c>
      <c r="T34" s="211" t="s">
        <v>1</v>
      </c>
      <c r="U34" s="211" t="s">
        <v>1</v>
      </c>
      <c r="V34" s="211" t="s">
        <v>2</v>
      </c>
      <c r="W34" s="211" t="s">
        <v>515</v>
      </c>
      <c r="X34" s="5"/>
      <c r="Y34" s="5"/>
    </row>
    <row r="35" spans="1:25">
      <c r="A35" s="170"/>
      <c r="B35" s="170"/>
      <c r="C35" s="5"/>
      <c r="D35" s="5"/>
      <c r="E35" s="5"/>
      <c r="F35" s="5"/>
      <c r="G35" s="5"/>
      <c r="H35" s="5"/>
      <c r="I35" s="5"/>
      <c r="J35" s="5"/>
      <c r="K35" s="5"/>
      <c r="L35" s="176"/>
      <c r="M35" s="5"/>
      <c r="N35" s="5"/>
      <c r="O35" s="176"/>
      <c r="P35" s="5"/>
      <c r="Q35" s="5"/>
      <c r="R35" s="5"/>
      <c r="S35" s="176"/>
      <c r="T35" s="5"/>
      <c r="U35" s="176"/>
      <c r="V35" s="5"/>
      <c r="W35" s="213"/>
      <c r="X35" s="5"/>
      <c r="Y35" s="5"/>
    </row>
    <row r="36" spans="1:25">
      <c r="A36" s="170"/>
      <c r="B36" s="170"/>
      <c r="C36" s="5"/>
      <c r="D36" s="5"/>
      <c r="E36" s="5"/>
      <c r="F36" s="5"/>
      <c r="G36" s="5"/>
      <c r="H36" s="5"/>
      <c r="I36" s="5"/>
      <c r="J36" s="5"/>
      <c r="K36" s="5"/>
      <c r="L36" s="176"/>
      <c r="M36" s="5"/>
      <c r="N36" s="5"/>
      <c r="O36" s="176"/>
      <c r="P36" s="5"/>
      <c r="Q36" s="5"/>
      <c r="R36" s="5"/>
      <c r="S36" s="176"/>
      <c r="T36" s="5"/>
      <c r="U36" s="176"/>
      <c r="V36" s="5"/>
      <c r="W36" s="213"/>
      <c r="X36" s="5"/>
      <c r="Y36" s="5"/>
    </row>
  </sheetData>
  <mergeCells count="1">
    <mergeCell ref="A1:W1"/>
  </mergeCells>
  <pageMargins left="0.511811023622047" right="0.511811023622047" top="1.2" bottom="0.3" header="0.31496062992126" footer="0.31496062992126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42"/>
  <sheetViews>
    <sheetView topLeftCell="A19" workbookViewId="0">
      <pane ySplit="8925" topLeftCell="A72"/>
      <selection activeCell="M8" sqref="M8"/>
      <selection pane="bottomLeft" activeCell="F3" sqref="F3"/>
    </sheetView>
  </sheetViews>
  <sheetFormatPr defaultRowHeight="15"/>
  <cols>
    <col min="1" max="1" width="19.42578125" customWidth="1"/>
    <col min="2" max="2" width="8" style="54" customWidth="1"/>
    <col min="3" max="3" width="6.42578125" style="51" customWidth="1"/>
    <col min="4" max="4" width="4.7109375" style="51" customWidth="1"/>
    <col min="5" max="5" width="5.140625" style="51" customWidth="1"/>
    <col min="6" max="6" width="5.5703125" customWidth="1"/>
    <col min="7" max="7" width="5.28515625" style="2" customWidth="1"/>
    <col min="8" max="8" width="7.7109375" customWidth="1"/>
    <col min="9" max="9" width="6.5703125" customWidth="1"/>
    <col min="10" max="10" width="9.5703125" customWidth="1"/>
  </cols>
  <sheetData>
    <row r="1" spans="1:13" s="50" customFormat="1" ht="23.1" customHeight="1">
      <c r="A1" s="994" t="s">
        <v>372</v>
      </c>
      <c r="B1" s="994"/>
      <c r="C1" s="994"/>
      <c r="D1" s="994"/>
      <c r="E1" s="994"/>
      <c r="F1" s="994"/>
      <c r="G1" s="994"/>
      <c r="H1" s="994"/>
      <c r="I1" s="994"/>
      <c r="J1" s="994"/>
    </row>
    <row r="2" spans="1:13" ht="32.450000000000003" customHeight="1">
      <c r="A2" s="919" t="s">
        <v>216</v>
      </c>
      <c r="B2" s="919" t="s">
        <v>251</v>
      </c>
      <c r="C2" s="993" t="s">
        <v>252</v>
      </c>
      <c r="D2" s="993"/>
      <c r="E2" s="993"/>
      <c r="F2" s="993"/>
      <c r="G2" s="993"/>
      <c r="H2" s="919" t="s">
        <v>253</v>
      </c>
      <c r="I2" s="919" t="s">
        <v>254</v>
      </c>
      <c r="J2" s="919" t="s">
        <v>255</v>
      </c>
      <c r="K2" s="7"/>
      <c r="L2" s="7"/>
      <c r="M2" s="7"/>
    </row>
    <row r="3" spans="1:13" ht="96.6" customHeight="1">
      <c r="A3" s="995"/>
      <c r="B3" s="996"/>
      <c r="C3" s="235" t="s">
        <v>274</v>
      </c>
      <c r="D3" s="557" t="s">
        <v>273</v>
      </c>
      <c r="E3" s="557" t="s">
        <v>270</v>
      </c>
      <c r="F3" s="558" t="s">
        <v>271</v>
      </c>
      <c r="G3" s="559" t="s">
        <v>272</v>
      </c>
      <c r="H3" s="996"/>
      <c r="I3" s="996"/>
      <c r="J3" s="996"/>
      <c r="K3" s="7"/>
      <c r="L3" s="7"/>
      <c r="M3" s="7"/>
    </row>
    <row r="4" spans="1:13" ht="15.75">
      <c r="A4" s="98" t="s">
        <v>416</v>
      </c>
      <c r="B4" s="180">
        <v>17</v>
      </c>
      <c r="C4" s="180">
        <v>0</v>
      </c>
      <c r="D4" s="180">
        <v>0</v>
      </c>
      <c r="E4" s="180">
        <v>0</v>
      </c>
      <c r="F4" s="180">
        <v>0</v>
      </c>
      <c r="G4" s="337">
        <v>1</v>
      </c>
      <c r="H4" s="180">
        <v>2</v>
      </c>
      <c r="I4" s="180">
        <v>0</v>
      </c>
      <c r="J4" s="180">
        <v>0</v>
      </c>
      <c r="K4" s="7"/>
    </row>
    <row r="5" spans="1:13" ht="15.75">
      <c r="A5" s="205" t="s">
        <v>1480</v>
      </c>
      <c r="B5" s="180">
        <v>21</v>
      </c>
      <c r="C5" s="180">
        <v>0</v>
      </c>
      <c r="D5" s="180">
        <v>0</v>
      </c>
      <c r="E5" s="180">
        <v>0</v>
      </c>
      <c r="F5" s="180">
        <v>3</v>
      </c>
      <c r="G5" s="337">
        <v>3</v>
      </c>
      <c r="H5" s="180">
        <v>3</v>
      </c>
      <c r="I5" s="180">
        <v>0</v>
      </c>
      <c r="J5" s="180">
        <v>0</v>
      </c>
      <c r="K5" s="7"/>
    </row>
    <row r="6" spans="1:13" ht="15.75">
      <c r="A6" s="98" t="s">
        <v>510</v>
      </c>
      <c r="B6" s="180">
        <v>0</v>
      </c>
      <c r="C6" s="180">
        <v>0</v>
      </c>
      <c r="D6" s="180">
        <v>0</v>
      </c>
      <c r="E6" s="180">
        <v>0</v>
      </c>
      <c r="F6" s="180">
        <v>0</v>
      </c>
      <c r="G6" s="337">
        <v>5</v>
      </c>
      <c r="H6" s="180">
        <v>0</v>
      </c>
      <c r="I6" s="180">
        <v>0</v>
      </c>
      <c r="J6" s="180">
        <v>0</v>
      </c>
      <c r="K6" s="7"/>
    </row>
    <row r="7" spans="1:13" ht="15.75">
      <c r="A7" s="98" t="s">
        <v>419</v>
      </c>
      <c r="B7" s="180">
        <v>29</v>
      </c>
      <c r="C7" s="180">
        <v>0</v>
      </c>
      <c r="D7" s="180">
        <v>0</v>
      </c>
      <c r="E7" s="180">
        <v>0</v>
      </c>
      <c r="F7" s="180">
        <v>0</v>
      </c>
      <c r="G7" s="337">
        <v>5</v>
      </c>
      <c r="H7" s="180">
        <v>30</v>
      </c>
      <c r="I7" s="180">
        <v>0</v>
      </c>
      <c r="J7" s="180">
        <v>0</v>
      </c>
      <c r="K7" s="7"/>
    </row>
    <row r="8" spans="1:13" ht="15.75">
      <c r="A8" s="98" t="s">
        <v>420</v>
      </c>
      <c r="B8" s="180">
        <v>25</v>
      </c>
      <c r="C8" s="180">
        <v>0</v>
      </c>
      <c r="D8" s="180">
        <v>0</v>
      </c>
      <c r="E8" s="180">
        <v>0</v>
      </c>
      <c r="F8" s="180">
        <v>7</v>
      </c>
      <c r="G8" s="337">
        <v>6</v>
      </c>
      <c r="H8" s="180">
        <v>12</v>
      </c>
      <c r="I8" s="180">
        <v>0</v>
      </c>
      <c r="J8" s="180">
        <v>0</v>
      </c>
      <c r="K8" s="7"/>
    </row>
    <row r="9" spans="1:13" ht="15.75">
      <c r="A9" s="98" t="s">
        <v>421</v>
      </c>
      <c r="B9" s="180">
        <v>5</v>
      </c>
      <c r="C9" s="180">
        <v>0</v>
      </c>
      <c r="D9" s="180">
        <v>0</v>
      </c>
      <c r="E9" s="180">
        <v>1</v>
      </c>
      <c r="F9" s="180">
        <v>2</v>
      </c>
      <c r="G9" s="337">
        <v>4</v>
      </c>
      <c r="H9" s="180">
        <v>3</v>
      </c>
      <c r="I9" s="180">
        <v>0</v>
      </c>
      <c r="J9" s="180">
        <v>0</v>
      </c>
      <c r="K9" s="7"/>
    </row>
    <row r="10" spans="1:13" ht="15.75">
      <c r="A10" s="98" t="s">
        <v>422</v>
      </c>
      <c r="B10" s="180">
        <v>6</v>
      </c>
      <c r="C10" s="180">
        <v>0</v>
      </c>
      <c r="D10" s="180">
        <v>0</v>
      </c>
      <c r="E10" s="180">
        <v>0</v>
      </c>
      <c r="F10" s="180">
        <v>0</v>
      </c>
      <c r="G10" s="337">
        <v>2</v>
      </c>
      <c r="H10" s="180">
        <v>0</v>
      </c>
      <c r="I10" s="180">
        <v>0</v>
      </c>
      <c r="J10" s="180">
        <v>0</v>
      </c>
      <c r="K10" s="7"/>
    </row>
    <row r="11" spans="1:13" ht="15.75">
      <c r="A11" s="98" t="s">
        <v>423</v>
      </c>
      <c r="B11" s="180">
        <v>6</v>
      </c>
      <c r="C11" s="180">
        <v>0</v>
      </c>
      <c r="D11" s="180">
        <v>0</v>
      </c>
      <c r="E11" s="180">
        <v>0</v>
      </c>
      <c r="F11" s="180">
        <v>0</v>
      </c>
      <c r="G11" s="337">
        <v>5</v>
      </c>
      <c r="H11" s="180">
        <v>6</v>
      </c>
      <c r="I11" s="180">
        <v>0</v>
      </c>
      <c r="J11" s="180">
        <v>0</v>
      </c>
      <c r="K11" s="7"/>
    </row>
    <row r="12" spans="1:13" ht="15.75">
      <c r="A12" s="98" t="s">
        <v>424</v>
      </c>
      <c r="B12" s="180">
        <v>0</v>
      </c>
      <c r="C12" s="180">
        <v>0</v>
      </c>
      <c r="D12" s="180">
        <v>0</v>
      </c>
      <c r="E12" s="180">
        <v>0</v>
      </c>
      <c r="F12" s="180">
        <v>8</v>
      </c>
      <c r="G12" s="337">
        <v>3</v>
      </c>
      <c r="H12" s="180">
        <v>12</v>
      </c>
      <c r="I12" s="180">
        <v>0</v>
      </c>
      <c r="J12" s="180">
        <v>0</v>
      </c>
      <c r="K12" s="7"/>
    </row>
    <row r="13" spans="1:13" ht="15.75">
      <c r="A13" s="98" t="s">
        <v>512</v>
      </c>
      <c r="B13" s="180">
        <v>2</v>
      </c>
      <c r="C13" s="180">
        <v>0</v>
      </c>
      <c r="D13" s="180">
        <v>0</v>
      </c>
      <c r="E13" s="180">
        <v>0</v>
      </c>
      <c r="F13" s="180">
        <v>0</v>
      </c>
      <c r="G13" s="337">
        <v>1</v>
      </c>
      <c r="H13" s="180">
        <v>1</v>
      </c>
      <c r="I13" s="180">
        <v>0</v>
      </c>
      <c r="J13" s="180">
        <v>0</v>
      </c>
      <c r="K13" s="7"/>
    </row>
    <row r="14" spans="1:13" ht="15.75">
      <c r="A14" s="98" t="s">
        <v>426</v>
      </c>
      <c r="B14" s="180">
        <v>30</v>
      </c>
      <c r="C14" s="180">
        <v>0</v>
      </c>
      <c r="D14" s="180">
        <v>0</v>
      </c>
      <c r="E14" s="180">
        <v>0</v>
      </c>
      <c r="F14" s="180">
        <v>0</v>
      </c>
      <c r="G14" s="337">
        <v>13</v>
      </c>
      <c r="H14" s="180">
        <v>11</v>
      </c>
      <c r="I14" s="180">
        <v>0</v>
      </c>
      <c r="J14" s="180">
        <v>0</v>
      </c>
      <c r="K14" s="7"/>
    </row>
    <row r="15" spans="1:13" ht="15.75">
      <c r="A15" s="98" t="s">
        <v>427</v>
      </c>
      <c r="B15" s="180">
        <v>2</v>
      </c>
      <c r="C15" s="180">
        <v>0</v>
      </c>
      <c r="D15" s="180">
        <v>0</v>
      </c>
      <c r="E15" s="180">
        <v>0</v>
      </c>
      <c r="F15" s="180">
        <v>0</v>
      </c>
      <c r="G15" s="337">
        <v>3</v>
      </c>
      <c r="H15" s="180">
        <v>1</v>
      </c>
      <c r="I15" s="180">
        <v>0</v>
      </c>
      <c r="J15" s="180">
        <v>0</v>
      </c>
      <c r="K15" s="7"/>
    </row>
    <row r="16" spans="1:13" ht="15.75">
      <c r="A16" s="98" t="s">
        <v>428</v>
      </c>
      <c r="B16" s="180">
        <v>41</v>
      </c>
      <c r="C16" s="180">
        <v>1</v>
      </c>
      <c r="D16" s="180">
        <v>0</v>
      </c>
      <c r="E16" s="180">
        <v>0</v>
      </c>
      <c r="F16" s="180">
        <v>3</v>
      </c>
      <c r="G16" s="337">
        <v>5</v>
      </c>
      <c r="H16" s="180">
        <v>11</v>
      </c>
      <c r="I16" s="180">
        <v>0</v>
      </c>
      <c r="J16" s="180">
        <v>0</v>
      </c>
      <c r="K16" s="7"/>
    </row>
    <row r="17" spans="1:15" ht="15.75">
      <c r="A17" s="98" t="s">
        <v>429</v>
      </c>
      <c r="B17" s="180">
        <v>10</v>
      </c>
      <c r="C17" s="180">
        <v>0</v>
      </c>
      <c r="D17" s="180">
        <v>0</v>
      </c>
      <c r="E17" s="180">
        <v>0</v>
      </c>
      <c r="F17" s="180">
        <v>0</v>
      </c>
      <c r="G17" s="337">
        <v>5</v>
      </c>
      <c r="H17" s="180">
        <v>0</v>
      </c>
      <c r="I17" s="180">
        <v>0</v>
      </c>
      <c r="J17" s="180">
        <v>0</v>
      </c>
      <c r="K17" s="7"/>
    </row>
    <row r="18" spans="1:15" ht="15.75">
      <c r="A18" s="98" t="s">
        <v>430</v>
      </c>
      <c r="B18" s="180">
        <v>19</v>
      </c>
      <c r="C18" s="180">
        <v>0</v>
      </c>
      <c r="D18" s="180">
        <v>0</v>
      </c>
      <c r="E18" s="180">
        <v>0</v>
      </c>
      <c r="F18" s="180">
        <v>2</v>
      </c>
      <c r="G18" s="337">
        <v>6</v>
      </c>
      <c r="H18" s="180">
        <v>9</v>
      </c>
      <c r="I18" s="180">
        <v>0</v>
      </c>
      <c r="J18" s="180">
        <v>0</v>
      </c>
      <c r="K18" s="7"/>
    </row>
    <row r="19" spans="1:15" ht="15.75">
      <c r="A19" s="98" t="s">
        <v>431</v>
      </c>
      <c r="B19" s="180">
        <v>21</v>
      </c>
      <c r="C19" s="180">
        <v>0</v>
      </c>
      <c r="D19" s="180">
        <v>0</v>
      </c>
      <c r="E19" s="180">
        <v>0</v>
      </c>
      <c r="F19" s="180">
        <v>34</v>
      </c>
      <c r="G19" s="337">
        <v>18</v>
      </c>
      <c r="H19" s="180">
        <v>23</v>
      </c>
      <c r="I19" s="180">
        <v>0</v>
      </c>
      <c r="J19" s="180">
        <v>0</v>
      </c>
      <c r="K19" s="7"/>
    </row>
    <row r="20" spans="1:15" ht="15.75">
      <c r="A20" s="98" t="s">
        <v>721</v>
      </c>
      <c r="B20" s="180">
        <v>2</v>
      </c>
      <c r="C20" s="180">
        <v>0</v>
      </c>
      <c r="D20" s="180">
        <v>0</v>
      </c>
      <c r="E20" s="180">
        <v>0</v>
      </c>
      <c r="F20" s="180">
        <v>2</v>
      </c>
      <c r="G20" s="337">
        <v>9</v>
      </c>
      <c r="H20" s="180">
        <v>4</v>
      </c>
      <c r="I20" s="180">
        <v>0</v>
      </c>
      <c r="J20" s="180">
        <v>0</v>
      </c>
      <c r="K20" s="7"/>
    </row>
    <row r="21" spans="1:15" ht="15.75">
      <c r="A21" s="205" t="s">
        <v>433</v>
      </c>
      <c r="B21" s="180">
        <v>10</v>
      </c>
      <c r="C21" s="180">
        <v>0</v>
      </c>
      <c r="D21" s="180">
        <v>0</v>
      </c>
      <c r="E21" s="180">
        <v>0</v>
      </c>
      <c r="F21" s="180">
        <v>2</v>
      </c>
      <c r="G21" s="337">
        <v>6</v>
      </c>
      <c r="H21" s="180">
        <v>7</v>
      </c>
      <c r="I21" s="180">
        <v>0</v>
      </c>
      <c r="J21" s="180">
        <v>0</v>
      </c>
      <c r="K21" s="7"/>
    </row>
    <row r="22" spans="1:15" ht="15.75">
      <c r="A22" s="98" t="s">
        <v>434</v>
      </c>
      <c r="B22" s="180">
        <v>9</v>
      </c>
      <c r="C22" s="180">
        <v>0</v>
      </c>
      <c r="D22" s="180">
        <v>0</v>
      </c>
      <c r="E22" s="180">
        <v>0</v>
      </c>
      <c r="F22" s="180">
        <v>0</v>
      </c>
      <c r="G22" s="337">
        <v>5</v>
      </c>
      <c r="H22" s="180">
        <v>0</v>
      </c>
      <c r="I22" s="180">
        <v>0</v>
      </c>
      <c r="J22" s="180">
        <v>0</v>
      </c>
      <c r="K22" s="7"/>
    </row>
    <row r="23" spans="1:15" ht="15.75">
      <c r="A23" s="98" t="s">
        <v>435</v>
      </c>
      <c r="B23" s="180">
        <v>12</v>
      </c>
      <c r="C23" s="180">
        <v>0</v>
      </c>
      <c r="D23" s="180">
        <v>0</v>
      </c>
      <c r="E23" s="180">
        <v>0</v>
      </c>
      <c r="F23" s="180">
        <v>0</v>
      </c>
      <c r="G23" s="337">
        <v>7</v>
      </c>
      <c r="H23" s="180">
        <v>6</v>
      </c>
      <c r="I23" s="180">
        <v>0</v>
      </c>
      <c r="J23" s="180">
        <v>0</v>
      </c>
      <c r="K23" s="7"/>
    </row>
    <row r="24" spans="1:15" ht="15.75">
      <c r="A24" s="98" t="s">
        <v>436</v>
      </c>
      <c r="B24" s="180">
        <v>28</v>
      </c>
      <c r="C24" s="180">
        <v>0</v>
      </c>
      <c r="D24" s="180">
        <v>0</v>
      </c>
      <c r="E24" s="180">
        <v>0</v>
      </c>
      <c r="F24" s="180">
        <v>5</v>
      </c>
      <c r="G24" s="337">
        <v>8</v>
      </c>
      <c r="H24" s="180">
        <v>0</v>
      </c>
      <c r="I24" s="180">
        <v>0</v>
      </c>
      <c r="J24" s="180">
        <v>0</v>
      </c>
      <c r="K24" s="7"/>
    </row>
    <row r="25" spans="1:15" ht="15.75">
      <c r="A25" s="98" t="s">
        <v>437</v>
      </c>
      <c r="B25" s="180">
        <v>26</v>
      </c>
      <c r="C25" s="180">
        <v>0</v>
      </c>
      <c r="D25" s="180">
        <v>0</v>
      </c>
      <c r="E25" s="180">
        <v>0</v>
      </c>
      <c r="F25" s="180">
        <v>3</v>
      </c>
      <c r="G25" s="337">
        <v>3</v>
      </c>
      <c r="H25" s="180">
        <v>21</v>
      </c>
      <c r="I25" s="180">
        <v>0</v>
      </c>
      <c r="J25" s="180">
        <v>0</v>
      </c>
      <c r="K25" s="7"/>
    </row>
    <row r="26" spans="1:15" ht="15.75">
      <c r="A26" s="98" t="s">
        <v>438</v>
      </c>
      <c r="B26" s="180">
        <v>0</v>
      </c>
      <c r="C26" s="180">
        <v>0</v>
      </c>
      <c r="D26" s="180">
        <v>0</v>
      </c>
      <c r="E26" s="180">
        <v>0</v>
      </c>
      <c r="F26" s="180">
        <v>12</v>
      </c>
      <c r="G26" s="337">
        <v>10</v>
      </c>
      <c r="H26" s="180">
        <v>14</v>
      </c>
      <c r="I26" s="180">
        <v>0</v>
      </c>
      <c r="J26" s="180">
        <v>0</v>
      </c>
      <c r="K26" s="7"/>
    </row>
    <row r="27" spans="1:15" ht="15.75">
      <c r="A27" s="98" t="s">
        <v>439</v>
      </c>
      <c r="B27" s="180">
        <v>5</v>
      </c>
      <c r="C27" s="180">
        <v>0</v>
      </c>
      <c r="D27" s="180">
        <v>0</v>
      </c>
      <c r="E27" s="180">
        <v>0</v>
      </c>
      <c r="F27" s="180">
        <v>0</v>
      </c>
      <c r="G27" s="337">
        <v>3</v>
      </c>
      <c r="H27" s="180">
        <v>0</v>
      </c>
      <c r="I27" s="180">
        <v>0</v>
      </c>
      <c r="J27" s="180">
        <v>0</v>
      </c>
      <c r="K27" s="7"/>
      <c r="O27" s="54"/>
    </row>
    <row r="28" spans="1:15" ht="15.75">
      <c r="A28" s="98" t="s">
        <v>440</v>
      </c>
      <c r="B28" s="180">
        <v>2</v>
      </c>
      <c r="C28" s="180">
        <v>0</v>
      </c>
      <c r="D28" s="180">
        <v>0</v>
      </c>
      <c r="E28" s="180">
        <v>0</v>
      </c>
      <c r="F28" s="180">
        <v>0</v>
      </c>
      <c r="G28" s="337">
        <v>5</v>
      </c>
      <c r="H28" s="180">
        <v>3</v>
      </c>
      <c r="I28" s="180">
        <v>0</v>
      </c>
      <c r="J28" s="180">
        <v>0</v>
      </c>
      <c r="K28" s="7"/>
    </row>
    <row r="29" spans="1:15" ht="15.75">
      <c r="A29" s="98" t="s">
        <v>451</v>
      </c>
      <c r="B29" s="180">
        <v>3</v>
      </c>
      <c r="C29" s="180">
        <v>0</v>
      </c>
      <c r="D29" s="180">
        <v>0</v>
      </c>
      <c r="E29" s="180">
        <v>0</v>
      </c>
      <c r="F29" s="180">
        <v>2</v>
      </c>
      <c r="G29" s="337">
        <v>1</v>
      </c>
      <c r="H29" s="180">
        <v>1</v>
      </c>
      <c r="I29" s="180">
        <v>0</v>
      </c>
      <c r="J29" s="180">
        <v>0</v>
      </c>
      <c r="K29" s="7"/>
    </row>
    <row r="30" spans="1:15" ht="15.75">
      <c r="A30" s="98" t="s">
        <v>452</v>
      </c>
      <c r="B30" s="180">
        <v>13</v>
      </c>
      <c r="C30" s="180">
        <v>0</v>
      </c>
      <c r="D30" s="180">
        <v>0</v>
      </c>
      <c r="E30" s="180">
        <v>0</v>
      </c>
      <c r="F30" s="180">
        <v>0</v>
      </c>
      <c r="G30" s="337">
        <v>5</v>
      </c>
      <c r="H30" s="180">
        <v>3</v>
      </c>
      <c r="I30" s="180">
        <v>0</v>
      </c>
      <c r="J30" s="180">
        <v>0</v>
      </c>
      <c r="K30" s="7"/>
    </row>
    <row r="31" spans="1:15" ht="15.75">
      <c r="A31" s="98" t="s">
        <v>443</v>
      </c>
      <c r="B31" s="180">
        <v>12</v>
      </c>
      <c r="C31" s="180">
        <v>1</v>
      </c>
      <c r="D31" s="180">
        <v>0</v>
      </c>
      <c r="E31" s="180">
        <v>0</v>
      </c>
      <c r="F31" s="180">
        <v>0</v>
      </c>
      <c r="G31" s="337">
        <v>9</v>
      </c>
      <c r="H31" s="180">
        <v>10</v>
      </c>
      <c r="I31" s="180">
        <v>0</v>
      </c>
      <c r="J31" s="180">
        <v>0</v>
      </c>
      <c r="K31" s="7"/>
    </row>
    <row r="32" spans="1:15" ht="15.75">
      <c r="A32" s="98" t="s">
        <v>513</v>
      </c>
      <c r="B32" s="180">
        <v>19</v>
      </c>
      <c r="C32" s="180">
        <v>0</v>
      </c>
      <c r="D32" s="180">
        <v>0</v>
      </c>
      <c r="E32" s="180">
        <v>0</v>
      </c>
      <c r="F32" s="180">
        <v>2</v>
      </c>
      <c r="G32" s="337">
        <v>6</v>
      </c>
      <c r="H32" s="180">
        <v>4</v>
      </c>
      <c r="I32" s="180">
        <v>0</v>
      </c>
      <c r="J32" s="180">
        <v>0</v>
      </c>
      <c r="K32" s="7"/>
    </row>
    <row r="33" spans="1:11" ht="15.75">
      <c r="A33" s="98" t="s">
        <v>445</v>
      </c>
      <c r="B33" s="180">
        <v>11</v>
      </c>
      <c r="C33" s="180">
        <v>0</v>
      </c>
      <c r="D33" s="180">
        <v>0</v>
      </c>
      <c r="E33" s="180">
        <v>0</v>
      </c>
      <c r="F33" s="180">
        <v>1</v>
      </c>
      <c r="G33" s="337">
        <v>6</v>
      </c>
      <c r="H33" s="180">
        <v>8</v>
      </c>
      <c r="I33" s="180">
        <v>0</v>
      </c>
      <c r="J33" s="180">
        <v>0</v>
      </c>
      <c r="K33" s="7"/>
    </row>
    <row r="34" spans="1:11" ht="15.75">
      <c r="A34" s="98" t="s">
        <v>605</v>
      </c>
      <c r="B34" s="180">
        <v>5</v>
      </c>
      <c r="C34" s="180">
        <v>0</v>
      </c>
      <c r="D34" s="180">
        <v>0</v>
      </c>
      <c r="E34" s="180">
        <v>0</v>
      </c>
      <c r="F34" s="180">
        <v>6</v>
      </c>
      <c r="G34" s="337">
        <v>3</v>
      </c>
      <c r="H34" s="180">
        <v>4</v>
      </c>
      <c r="I34" s="180">
        <v>0</v>
      </c>
      <c r="J34" s="180">
        <v>0</v>
      </c>
      <c r="K34" s="7"/>
    </row>
    <row r="35" spans="1:11" s="71" customFormat="1" ht="15.75">
      <c r="A35" s="98" t="s">
        <v>453</v>
      </c>
      <c r="B35" s="513">
        <v>10</v>
      </c>
      <c r="C35" s="180">
        <v>0</v>
      </c>
      <c r="D35" s="180">
        <v>0</v>
      </c>
      <c r="E35" s="180">
        <v>0</v>
      </c>
      <c r="F35" s="180">
        <v>5</v>
      </c>
      <c r="G35" s="337">
        <v>5</v>
      </c>
      <c r="H35" s="180">
        <v>8</v>
      </c>
      <c r="I35" s="180">
        <v>0</v>
      </c>
      <c r="J35" s="180">
        <v>0</v>
      </c>
      <c r="K35" s="7"/>
    </row>
    <row r="36" spans="1:11" s="71" customFormat="1" ht="14.1" customHeight="1">
      <c r="A36" s="70" t="s">
        <v>10</v>
      </c>
      <c r="B36" s="514">
        <f t="shared" ref="B36:J36" si="0">SUM(B4:B35)</f>
        <v>401</v>
      </c>
      <c r="C36" s="514">
        <f t="shared" si="0"/>
        <v>2</v>
      </c>
      <c r="D36" s="514">
        <f t="shared" si="0"/>
        <v>0</v>
      </c>
      <c r="E36" s="181">
        <f t="shared" si="0"/>
        <v>1</v>
      </c>
      <c r="F36" s="514">
        <f t="shared" si="0"/>
        <v>99</v>
      </c>
      <c r="G36" s="181">
        <f t="shared" si="0"/>
        <v>176</v>
      </c>
      <c r="H36" s="514">
        <f t="shared" si="0"/>
        <v>217</v>
      </c>
      <c r="I36" s="181">
        <f t="shared" si="0"/>
        <v>0</v>
      </c>
      <c r="J36" s="514">
        <f t="shared" si="0"/>
        <v>0</v>
      </c>
      <c r="K36" s="7"/>
    </row>
    <row r="37" spans="1:11" ht="15.75">
      <c r="A37" s="101"/>
      <c r="B37" s="102"/>
      <c r="C37" s="79"/>
      <c r="D37" s="79"/>
      <c r="E37" s="79"/>
      <c r="F37" s="79"/>
      <c r="G37" s="103"/>
      <c r="H37" s="79"/>
      <c r="I37" s="79"/>
      <c r="J37" s="79"/>
      <c r="K37" s="7"/>
    </row>
    <row r="38" spans="1:11" s="71" customFormat="1" ht="15.75">
      <c r="A38" s="104"/>
      <c r="B38" s="105"/>
      <c r="C38" s="105"/>
      <c r="D38" s="105"/>
      <c r="E38" s="105"/>
      <c r="F38" s="106"/>
      <c r="G38" s="105"/>
      <c r="H38" s="105"/>
      <c r="I38" s="105"/>
      <c r="J38" s="7"/>
      <c r="K38" s="7"/>
    </row>
    <row r="39" spans="1:11" ht="15.75">
      <c r="A39" s="7"/>
      <c r="B39" s="107"/>
      <c r="C39" s="7"/>
      <c r="D39" s="7"/>
      <c r="E39" s="7"/>
      <c r="F39" s="7"/>
      <c r="G39" s="108"/>
      <c r="H39" s="7"/>
      <c r="I39" s="7"/>
      <c r="J39" s="7"/>
      <c r="K39" s="7"/>
    </row>
    <row r="40" spans="1:11" ht="15.75">
      <c r="A40" s="7"/>
      <c r="B40" s="107"/>
      <c r="C40" s="7"/>
      <c r="D40" s="7"/>
      <c r="E40" s="7"/>
      <c r="F40" s="7"/>
      <c r="G40" s="108"/>
      <c r="H40" s="7"/>
      <c r="I40" s="7"/>
      <c r="J40" s="7"/>
      <c r="K40" s="7"/>
    </row>
    <row r="42" spans="1:11">
      <c r="J42">
        <v>29</v>
      </c>
    </row>
  </sheetData>
  <mergeCells count="7">
    <mergeCell ref="C2:G2"/>
    <mergeCell ref="A1:J1"/>
    <mergeCell ref="A2:A3"/>
    <mergeCell ref="B2:B3"/>
    <mergeCell ref="H2:H3"/>
    <mergeCell ref="I2:I3"/>
    <mergeCell ref="J2:J3"/>
  </mergeCells>
  <pageMargins left="1.2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5"/>
  <sheetViews>
    <sheetView topLeftCell="A34" zoomScaleNormal="100" zoomScaleSheetLayoutView="100" workbookViewId="0">
      <selection activeCell="J35" sqref="A1:J35"/>
    </sheetView>
  </sheetViews>
  <sheetFormatPr defaultRowHeight="15"/>
  <cols>
    <col min="1" max="1" width="5.5703125" customWidth="1"/>
    <col min="2" max="2" width="16.7109375" style="2" customWidth="1"/>
    <col min="3" max="3" width="7.5703125" style="54" customWidth="1"/>
    <col min="4" max="4" width="8.28515625" style="54" customWidth="1"/>
    <col min="5" max="5" width="8.140625" style="54" customWidth="1"/>
    <col min="6" max="6" width="7.7109375" style="54" customWidth="1"/>
    <col min="7" max="7" width="6.85546875" customWidth="1"/>
    <col min="8" max="8" width="7.140625" customWidth="1"/>
    <col min="9" max="9" width="6.140625" customWidth="1"/>
    <col min="10" max="10" width="7" customWidth="1"/>
  </cols>
  <sheetData>
    <row r="1" spans="1:11" ht="24.75" customHeight="1" thickBot="1">
      <c r="A1" s="997" t="s">
        <v>650</v>
      </c>
      <c r="B1" s="997"/>
      <c r="C1" s="997"/>
      <c r="D1" s="997"/>
      <c r="E1" s="997"/>
      <c r="F1" s="997"/>
      <c r="G1" s="997"/>
      <c r="H1" s="997"/>
      <c r="I1" s="997"/>
      <c r="J1" s="997"/>
    </row>
    <row r="2" spans="1:11" ht="16.5" thickBot="1">
      <c r="A2" s="998" t="s">
        <v>5</v>
      </c>
      <c r="B2" s="998" t="s">
        <v>216</v>
      </c>
      <c r="C2" s="998" t="s">
        <v>166</v>
      </c>
      <c r="D2" s="998"/>
      <c r="E2" s="998"/>
      <c r="F2" s="998"/>
      <c r="G2" s="998" t="s">
        <v>167</v>
      </c>
      <c r="H2" s="998"/>
      <c r="I2" s="998"/>
      <c r="J2" s="998"/>
      <c r="K2" s="7"/>
    </row>
    <row r="3" spans="1:11" ht="43.5" customHeight="1">
      <c r="A3" s="999"/>
      <c r="B3" s="999"/>
      <c r="C3" s="152" t="s">
        <v>168</v>
      </c>
      <c r="D3" s="152" t="s">
        <v>169</v>
      </c>
      <c r="E3" s="152" t="s">
        <v>170</v>
      </c>
      <c r="F3" s="152" t="s">
        <v>171</v>
      </c>
      <c r="G3" s="152" t="s">
        <v>172</v>
      </c>
      <c r="H3" s="152" t="s">
        <v>169</v>
      </c>
      <c r="I3" s="152" t="s">
        <v>170</v>
      </c>
      <c r="J3" s="152" t="s">
        <v>171</v>
      </c>
      <c r="K3" s="7"/>
    </row>
    <row r="4" spans="1:11" ht="15" customHeight="1">
      <c r="A4" s="153">
        <v>1</v>
      </c>
      <c r="B4" s="217" t="s">
        <v>416</v>
      </c>
      <c r="C4" s="110">
        <v>3</v>
      </c>
      <c r="D4" s="110">
        <v>145</v>
      </c>
      <c r="E4" s="110">
        <v>265</v>
      </c>
      <c r="F4" s="299">
        <v>277</v>
      </c>
      <c r="G4" s="515">
        <v>17</v>
      </c>
      <c r="H4" s="363">
        <v>50.5</v>
      </c>
      <c r="I4" s="96">
        <v>192</v>
      </c>
      <c r="J4" s="110">
        <v>78</v>
      </c>
      <c r="K4" s="7"/>
    </row>
    <row r="5" spans="1:11" ht="15" customHeight="1">
      <c r="A5" s="153">
        <v>2</v>
      </c>
      <c r="B5" s="217" t="s">
        <v>417</v>
      </c>
      <c r="C5" s="110">
        <v>0</v>
      </c>
      <c r="D5" s="110">
        <v>0</v>
      </c>
      <c r="E5" s="110">
        <v>0</v>
      </c>
      <c r="F5" s="110">
        <v>0</v>
      </c>
      <c r="G5" s="363">
        <v>15</v>
      </c>
      <c r="H5" s="363">
        <v>167</v>
      </c>
      <c r="I5" s="96">
        <v>168</v>
      </c>
      <c r="J5" s="110">
        <v>20</v>
      </c>
      <c r="K5" s="7"/>
    </row>
    <row r="6" spans="1:11" ht="15" customHeight="1">
      <c r="A6" s="153">
        <v>3</v>
      </c>
      <c r="B6" s="217" t="s">
        <v>510</v>
      </c>
      <c r="C6" s="110">
        <v>30</v>
      </c>
      <c r="D6" s="110">
        <v>2.5</v>
      </c>
      <c r="E6" s="110">
        <v>0</v>
      </c>
      <c r="F6" s="110">
        <v>0</v>
      </c>
      <c r="G6" s="515">
        <v>16</v>
      </c>
      <c r="H6" s="363">
        <v>81</v>
      </c>
      <c r="I6" s="96">
        <v>54</v>
      </c>
      <c r="J6" s="110">
        <v>0</v>
      </c>
      <c r="K6" s="7"/>
    </row>
    <row r="7" spans="1:11" ht="15" customHeight="1">
      <c r="A7" s="153">
        <v>4</v>
      </c>
      <c r="B7" s="217" t="s">
        <v>419</v>
      </c>
      <c r="C7" s="110">
        <v>495</v>
      </c>
      <c r="D7" s="110">
        <v>45</v>
      </c>
      <c r="E7" s="110">
        <v>4</v>
      </c>
      <c r="F7" s="110">
        <v>0</v>
      </c>
      <c r="G7" s="363">
        <v>85</v>
      </c>
      <c r="H7" s="363">
        <v>65</v>
      </c>
      <c r="I7" s="96">
        <v>48</v>
      </c>
      <c r="J7" s="110">
        <v>0</v>
      </c>
      <c r="K7" s="7"/>
    </row>
    <row r="8" spans="1:11" ht="15" customHeight="1">
      <c r="A8" s="153">
        <v>5</v>
      </c>
      <c r="B8" s="217" t="s">
        <v>420</v>
      </c>
      <c r="C8" s="110">
        <v>92</v>
      </c>
      <c r="D8" s="110">
        <v>10</v>
      </c>
      <c r="E8" s="110">
        <v>8</v>
      </c>
      <c r="F8" s="110">
        <v>0</v>
      </c>
      <c r="G8" s="110">
        <v>0</v>
      </c>
      <c r="H8" s="110">
        <v>0</v>
      </c>
      <c r="I8" s="96">
        <v>4</v>
      </c>
      <c r="J8" s="110">
        <v>0</v>
      </c>
      <c r="K8" s="7"/>
    </row>
    <row r="9" spans="1:11" ht="15" customHeight="1">
      <c r="A9" s="153">
        <v>6</v>
      </c>
      <c r="B9" s="217" t="s">
        <v>421</v>
      </c>
      <c r="C9" s="110">
        <v>173</v>
      </c>
      <c r="D9" s="110">
        <v>4</v>
      </c>
      <c r="E9" s="110">
        <v>2</v>
      </c>
      <c r="F9" s="110">
        <v>0</v>
      </c>
      <c r="G9" s="110">
        <v>0</v>
      </c>
      <c r="H9" s="110">
        <v>0</v>
      </c>
      <c r="I9" s="96">
        <v>5</v>
      </c>
      <c r="J9" s="110">
        <v>0</v>
      </c>
      <c r="K9" s="7"/>
    </row>
    <row r="10" spans="1:11" ht="15" customHeight="1">
      <c r="A10" s="153">
        <v>7</v>
      </c>
      <c r="B10" s="217" t="s">
        <v>422</v>
      </c>
      <c r="C10" s="110">
        <v>0</v>
      </c>
      <c r="D10" s="110">
        <v>46</v>
      </c>
      <c r="E10" s="110">
        <v>3</v>
      </c>
      <c r="F10" s="299">
        <v>1</v>
      </c>
      <c r="G10" s="110">
        <v>0</v>
      </c>
      <c r="H10" s="110">
        <v>0</v>
      </c>
      <c r="I10" s="110">
        <v>0</v>
      </c>
      <c r="J10" s="110">
        <v>0</v>
      </c>
      <c r="K10" s="7"/>
    </row>
    <row r="11" spans="1:11" ht="15" customHeight="1">
      <c r="A11" s="153">
        <v>8</v>
      </c>
      <c r="B11" s="217" t="s">
        <v>423</v>
      </c>
      <c r="C11" s="110">
        <v>70</v>
      </c>
      <c r="D11" s="110">
        <v>67</v>
      </c>
      <c r="E11" s="110">
        <v>13</v>
      </c>
      <c r="F11" s="110">
        <v>0</v>
      </c>
      <c r="G11" s="363">
        <v>80</v>
      </c>
      <c r="H11" s="363">
        <v>131</v>
      </c>
      <c r="I11" s="96">
        <v>325</v>
      </c>
      <c r="J11" s="110">
        <v>70</v>
      </c>
      <c r="K11" s="7"/>
    </row>
    <row r="12" spans="1:11" ht="15" customHeight="1">
      <c r="A12" s="153">
        <v>9</v>
      </c>
      <c r="B12" s="217" t="s">
        <v>424</v>
      </c>
      <c r="C12" s="110">
        <v>10</v>
      </c>
      <c r="D12" s="110">
        <v>35</v>
      </c>
      <c r="E12" s="110">
        <v>18</v>
      </c>
      <c r="F12" s="299">
        <v>12</v>
      </c>
      <c r="G12" s="515">
        <v>8</v>
      </c>
      <c r="H12" s="363">
        <v>33</v>
      </c>
      <c r="I12" s="96">
        <v>16</v>
      </c>
      <c r="J12" s="110">
        <v>8</v>
      </c>
      <c r="K12" s="7"/>
    </row>
    <row r="13" spans="1:11" ht="15" customHeight="1">
      <c r="A13" s="153">
        <v>10</v>
      </c>
      <c r="B13" s="217" t="s">
        <v>529</v>
      </c>
      <c r="C13" s="110">
        <v>21</v>
      </c>
      <c r="D13" s="110">
        <v>80</v>
      </c>
      <c r="E13" s="110">
        <v>57</v>
      </c>
      <c r="F13" s="110">
        <v>0</v>
      </c>
      <c r="G13" s="110">
        <v>0</v>
      </c>
      <c r="H13" s="363">
        <v>42</v>
      </c>
      <c r="I13" s="96">
        <v>61</v>
      </c>
      <c r="J13" s="110">
        <v>0</v>
      </c>
      <c r="K13" s="7"/>
    </row>
    <row r="14" spans="1:11" ht="15" customHeight="1">
      <c r="A14" s="153">
        <v>11</v>
      </c>
      <c r="B14" s="217" t="s">
        <v>426</v>
      </c>
      <c r="C14" s="110">
        <v>69.25</v>
      </c>
      <c r="D14" s="110">
        <v>221</v>
      </c>
      <c r="E14" s="110">
        <v>110</v>
      </c>
      <c r="F14" s="299">
        <v>14</v>
      </c>
      <c r="G14" s="515">
        <v>29.5</v>
      </c>
      <c r="H14" s="363">
        <v>47.5</v>
      </c>
      <c r="I14" s="96">
        <v>182</v>
      </c>
      <c r="J14" s="110">
        <v>43</v>
      </c>
      <c r="K14" s="7"/>
    </row>
    <row r="15" spans="1:11" ht="15" customHeight="1">
      <c r="A15" s="153">
        <v>12</v>
      </c>
      <c r="B15" s="217" t="s">
        <v>427</v>
      </c>
      <c r="C15" s="110">
        <v>8</v>
      </c>
      <c r="D15" s="110">
        <v>84</v>
      </c>
      <c r="E15" s="110">
        <v>28</v>
      </c>
      <c r="F15" s="299">
        <v>15</v>
      </c>
      <c r="G15" s="110">
        <v>0</v>
      </c>
      <c r="H15" s="363">
        <v>86</v>
      </c>
      <c r="I15" s="96">
        <v>64</v>
      </c>
      <c r="J15" s="110">
        <v>20</v>
      </c>
      <c r="K15" s="7"/>
    </row>
    <row r="16" spans="1:11" ht="15" customHeight="1">
      <c r="A16" s="153">
        <v>13</v>
      </c>
      <c r="B16" s="217" t="s">
        <v>428</v>
      </c>
      <c r="C16" s="110">
        <v>15</v>
      </c>
      <c r="D16" s="110">
        <v>80</v>
      </c>
      <c r="E16" s="110">
        <v>291</v>
      </c>
      <c r="F16" s="110">
        <v>0</v>
      </c>
      <c r="G16" s="515">
        <v>10</v>
      </c>
      <c r="H16" s="363">
        <v>50</v>
      </c>
      <c r="I16" s="96">
        <v>1062</v>
      </c>
      <c r="J16" s="110">
        <v>60</v>
      </c>
      <c r="K16" s="7"/>
    </row>
    <row r="17" spans="1:17" ht="15" customHeight="1">
      <c r="A17" s="153">
        <v>14</v>
      </c>
      <c r="B17" s="217" t="s">
        <v>429</v>
      </c>
      <c r="C17" s="110">
        <v>180</v>
      </c>
      <c r="D17" s="110">
        <v>120</v>
      </c>
      <c r="E17" s="110">
        <v>15</v>
      </c>
      <c r="F17" s="110">
        <v>0</v>
      </c>
      <c r="G17" s="363">
        <v>3</v>
      </c>
      <c r="H17" s="363">
        <v>49</v>
      </c>
      <c r="I17" s="96">
        <v>143</v>
      </c>
      <c r="J17" s="110">
        <v>0</v>
      </c>
      <c r="K17" s="7"/>
    </row>
    <row r="18" spans="1:17" ht="15" customHeight="1">
      <c r="A18" s="153">
        <v>15</v>
      </c>
      <c r="B18" s="217" t="s">
        <v>430</v>
      </c>
      <c r="C18" s="110">
        <v>110</v>
      </c>
      <c r="D18" s="110">
        <v>60</v>
      </c>
      <c r="E18" s="110">
        <v>15</v>
      </c>
      <c r="F18" s="110">
        <v>0</v>
      </c>
      <c r="G18" s="515">
        <v>110</v>
      </c>
      <c r="H18" s="363">
        <v>40</v>
      </c>
      <c r="I18" s="96">
        <v>3</v>
      </c>
      <c r="J18" s="110">
        <v>0</v>
      </c>
      <c r="K18" s="7"/>
    </row>
    <row r="19" spans="1:17" ht="15" customHeight="1">
      <c r="A19" s="153">
        <v>16</v>
      </c>
      <c r="B19" s="217" t="s">
        <v>431</v>
      </c>
      <c r="C19" s="110">
        <v>15</v>
      </c>
      <c r="D19" s="110">
        <v>102</v>
      </c>
      <c r="E19" s="110">
        <v>62</v>
      </c>
      <c r="F19" s="299">
        <v>47</v>
      </c>
      <c r="G19" s="363">
        <v>22</v>
      </c>
      <c r="H19" s="363">
        <v>142</v>
      </c>
      <c r="I19" s="96">
        <v>102</v>
      </c>
      <c r="J19" s="110">
        <v>52</v>
      </c>
      <c r="K19" s="7"/>
    </row>
    <row r="20" spans="1:17" ht="15" customHeight="1">
      <c r="A20" s="153">
        <v>17</v>
      </c>
      <c r="B20" s="217" t="s">
        <v>721</v>
      </c>
      <c r="C20" s="110">
        <v>83</v>
      </c>
      <c r="D20" s="110">
        <v>35</v>
      </c>
      <c r="E20" s="110">
        <v>24</v>
      </c>
      <c r="F20" s="110">
        <v>0</v>
      </c>
      <c r="G20" s="110">
        <v>0</v>
      </c>
      <c r="H20" s="363">
        <v>30</v>
      </c>
      <c r="I20" s="96">
        <v>71</v>
      </c>
      <c r="J20" s="110">
        <v>1</v>
      </c>
      <c r="K20" s="7"/>
    </row>
    <row r="21" spans="1:17" ht="15" customHeight="1">
      <c r="A21" s="153">
        <v>18</v>
      </c>
      <c r="B21" s="450" t="s">
        <v>433</v>
      </c>
      <c r="C21" s="110">
        <v>20</v>
      </c>
      <c r="D21" s="110">
        <v>53</v>
      </c>
      <c r="E21" s="110">
        <v>35</v>
      </c>
      <c r="F21" s="299">
        <v>20</v>
      </c>
      <c r="G21" s="110">
        <v>0</v>
      </c>
      <c r="H21" s="363">
        <v>98</v>
      </c>
      <c r="I21" s="96">
        <v>65</v>
      </c>
      <c r="J21" s="110">
        <v>16</v>
      </c>
      <c r="K21" s="7"/>
    </row>
    <row r="22" spans="1:17" ht="15" customHeight="1">
      <c r="A22" s="153">
        <v>19</v>
      </c>
      <c r="B22" s="217" t="s">
        <v>434</v>
      </c>
      <c r="C22" s="110">
        <v>6</v>
      </c>
      <c r="D22" s="110">
        <v>25</v>
      </c>
      <c r="E22" s="110">
        <v>3</v>
      </c>
      <c r="F22" s="110">
        <v>0</v>
      </c>
      <c r="G22" s="110">
        <v>0</v>
      </c>
      <c r="H22" s="363">
        <v>15</v>
      </c>
      <c r="I22" s="96">
        <v>5</v>
      </c>
      <c r="J22" s="110">
        <v>0</v>
      </c>
      <c r="K22" s="7"/>
    </row>
    <row r="23" spans="1:17" ht="15" customHeight="1">
      <c r="A23" s="153">
        <v>20</v>
      </c>
      <c r="B23" s="217" t="s">
        <v>435</v>
      </c>
      <c r="C23" s="110">
        <v>102</v>
      </c>
      <c r="D23" s="110">
        <v>211</v>
      </c>
      <c r="E23" s="110">
        <v>91</v>
      </c>
      <c r="F23" s="110">
        <v>0</v>
      </c>
      <c r="G23" s="363">
        <v>12</v>
      </c>
      <c r="H23" s="363">
        <v>98</v>
      </c>
      <c r="I23" s="96">
        <v>211</v>
      </c>
      <c r="J23" s="110">
        <v>9</v>
      </c>
      <c r="K23" s="7"/>
    </row>
    <row r="24" spans="1:17" ht="15" customHeight="1">
      <c r="A24" s="153">
        <v>21</v>
      </c>
      <c r="B24" s="217" t="s">
        <v>436</v>
      </c>
      <c r="C24" s="110">
        <v>7.5</v>
      </c>
      <c r="D24" s="110">
        <v>30</v>
      </c>
      <c r="E24" s="110">
        <v>120</v>
      </c>
      <c r="F24" s="299">
        <v>5</v>
      </c>
      <c r="G24" s="515">
        <v>2</v>
      </c>
      <c r="H24" s="363">
        <v>86</v>
      </c>
      <c r="I24" s="96">
        <v>30</v>
      </c>
      <c r="J24" s="110">
        <v>0</v>
      </c>
      <c r="K24" s="7"/>
    </row>
    <row r="25" spans="1:17" ht="15" customHeight="1">
      <c r="A25" s="153">
        <v>22</v>
      </c>
      <c r="B25" s="217" t="s">
        <v>437</v>
      </c>
      <c r="C25" s="110">
        <v>242</v>
      </c>
      <c r="D25" s="110">
        <v>182</v>
      </c>
      <c r="E25" s="110">
        <v>45</v>
      </c>
      <c r="F25" s="299">
        <v>2</v>
      </c>
      <c r="G25" s="363">
        <v>7</v>
      </c>
      <c r="H25" s="363">
        <v>74</v>
      </c>
      <c r="I25" s="96">
        <v>175</v>
      </c>
      <c r="J25" s="110">
        <v>53</v>
      </c>
      <c r="K25" s="7"/>
    </row>
    <row r="26" spans="1:17" ht="16.5" customHeight="1">
      <c r="A26" s="153">
        <v>23</v>
      </c>
      <c r="B26" s="217" t="s">
        <v>438</v>
      </c>
      <c r="C26" s="516">
        <v>7</v>
      </c>
      <c r="D26" s="516">
        <v>133</v>
      </c>
      <c r="E26" s="517">
        <v>43</v>
      </c>
      <c r="F26" s="516">
        <v>11</v>
      </c>
      <c r="G26" s="516">
        <v>0</v>
      </c>
      <c r="H26" s="516">
        <v>156</v>
      </c>
      <c r="I26" s="516">
        <v>50</v>
      </c>
      <c r="J26" s="516">
        <v>4</v>
      </c>
      <c r="K26" s="7"/>
    </row>
    <row r="27" spans="1:17" ht="15.75">
      <c r="A27" s="153">
        <v>24</v>
      </c>
      <c r="B27" s="217" t="s">
        <v>439</v>
      </c>
      <c r="C27" s="96">
        <v>17</v>
      </c>
      <c r="D27" s="96">
        <v>41</v>
      </c>
      <c r="E27" s="96">
        <v>32</v>
      </c>
      <c r="F27" s="96">
        <v>5</v>
      </c>
      <c r="G27" s="96">
        <v>2.5</v>
      </c>
      <c r="H27" s="96">
        <v>12</v>
      </c>
      <c r="I27" s="96">
        <v>17</v>
      </c>
      <c r="J27" s="96">
        <v>0</v>
      </c>
      <c r="K27" s="7"/>
    </row>
    <row r="28" spans="1:17" ht="15.95" customHeight="1">
      <c r="A28" s="153">
        <v>25</v>
      </c>
      <c r="B28" s="217" t="s">
        <v>440</v>
      </c>
      <c r="C28" s="96">
        <v>9</v>
      </c>
      <c r="D28" s="96">
        <v>22</v>
      </c>
      <c r="E28" s="96">
        <v>26</v>
      </c>
      <c r="F28" s="96">
        <v>0</v>
      </c>
      <c r="G28" s="96">
        <v>0</v>
      </c>
      <c r="H28" s="96">
        <v>15</v>
      </c>
      <c r="I28" s="96">
        <v>46</v>
      </c>
      <c r="J28" s="96">
        <v>2</v>
      </c>
      <c r="K28" s="7"/>
    </row>
    <row r="29" spans="1:17" ht="15.95" customHeight="1">
      <c r="A29" s="153">
        <v>26</v>
      </c>
      <c r="B29" s="217" t="s">
        <v>451</v>
      </c>
      <c r="C29" s="96">
        <v>40</v>
      </c>
      <c r="D29" s="96">
        <v>13</v>
      </c>
      <c r="E29" s="96">
        <v>12</v>
      </c>
      <c r="F29" s="96">
        <v>0</v>
      </c>
      <c r="G29" s="96">
        <v>105</v>
      </c>
      <c r="H29" s="96">
        <v>123</v>
      </c>
      <c r="I29" s="96">
        <v>118</v>
      </c>
      <c r="J29" s="96">
        <v>147</v>
      </c>
      <c r="K29" s="7"/>
    </row>
    <row r="30" spans="1:17" ht="15.95" customHeight="1">
      <c r="A30" s="153">
        <v>27</v>
      </c>
      <c r="B30" s="792" t="s">
        <v>452</v>
      </c>
      <c r="C30" s="345">
        <v>1600</v>
      </c>
      <c r="D30" s="345">
        <v>64</v>
      </c>
      <c r="E30" s="345">
        <v>585</v>
      </c>
      <c r="F30" s="345">
        <v>13</v>
      </c>
      <c r="G30" s="345">
        <v>11</v>
      </c>
      <c r="H30" s="345">
        <v>28</v>
      </c>
      <c r="I30" s="345">
        <v>588</v>
      </c>
      <c r="J30" s="345">
        <v>15</v>
      </c>
      <c r="K30" s="139"/>
      <c r="L30" s="140"/>
      <c r="M30" s="140"/>
      <c r="N30" s="140"/>
      <c r="O30" s="140"/>
      <c r="P30" s="140"/>
      <c r="Q30" s="140"/>
    </row>
    <row r="31" spans="1:17" ht="15.95" customHeight="1">
      <c r="A31" s="220">
        <v>28</v>
      </c>
      <c r="B31" s="217" t="s">
        <v>443</v>
      </c>
      <c r="C31" s="96">
        <v>90</v>
      </c>
      <c r="D31" s="96">
        <v>141</v>
      </c>
      <c r="E31" s="96">
        <v>167</v>
      </c>
      <c r="F31" s="96">
        <v>5</v>
      </c>
      <c r="G31" s="96">
        <v>3</v>
      </c>
      <c r="H31" s="96">
        <v>37</v>
      </c>
      <c r="I31" s="96">
        <v>32</v>
      </c>
      <c r="J31" s="96">
        <v>6</v>
      </c>
      <c r="K31" s="7"/>
    </row>
    <row r="32" spans="1:17" ht="15.95" customHeight="1">
      <c r="A32" s="220">
        <v>29</v>
      </c>
      <c r="B32" s="217" t="s">
        <v>513</v>
      </c>
      <c r="C32" s="96">
        <v>0</v>
      </c>
      <c r="D32" s="96">
        <v>384</v>
      </c>
      <c r="E32" s="96">
        <v>150</v>
      </c>
      <c r="F32" s="96">
        <v>80</v>
      </c>
      <c r="G32" s="96">
        <v>80</v>
      </c>
      <c r="H32" s="96">
        <v>200</v>
      </c>
      <c r="I32" s="96">
        <v>150</v>
      </c>
      <c r="J32" s="96">
        <v>7</v>
      </c>
      <c r="K32" s="7"/>
    </row>
    <row r="33" spans="1:11" ht="15.95" customHeight="1">
      <c r="A33" s="220">
        <v>30</v>
      </c>
      <c r="B33" s="217" t="s">
        <v>445</v>
      </c>
      <c r="C33" s="96">
        <v>20</v>
      </c>
      <c r="D33" s="96">
        <v>30</v>
      </c>
      <c r="E33" s="96">
        <v>25</v>
      </c>
      <c r="F33" s="96">
        <v>75</v>
      </c>
      <c r="G33" s="96">
        <v>21</v>
      </c>
      <c r="H33" s="96">
        <v>135</v>
      </c>
      <c r="I33" s="96">
        <v>100</v>
      </c>
      <c r="J33" s="96">
        <v>50</v>
      </c>
      <c r="K33" s="7"/>
    </row>
    <row r="34" spans="1:11" ht="15.95" customHeight="1">
      <c r="A34" s="220">
        <v>31</v>
      </c>
      <c r="B34" s="217" t="s">
        <v>605</v>
      </c>
      <c r="C34" s="96">
        <v>29</v>
      </c>
      <c r="D34" s="96">
        <v>250</v>
      </c>
      <c r="E34" s="96">
        <v>32</v>
      </c>
      <c r="F34" s="96">
        <v>13</v>
      </c>
      <c r="G34" s="96">
        <v>0</v>
      </c>
      <c r="H34" s="96">
        <v>21</v>
      </c>
      <c r="I34" s="96">
        <v>72</v>
      </c>
      <c r="J34" s="96">
        <v>32</v>
      </c>
      <c r="K34" s="7"/>
    </row>
    <row r="35" spans="1:11" ht="15.95" customHeight="1">
      <c r="A35" s="220">
        <v>32</v>
      </c>
      <c r="B35" s="217" t="s">
        <v>453</v>
      </c>
      <c r="C35" s="96">
        <v>86</v>
      </c>
      <c r="D35" s="96">
        <v>50</v>
      </c>
      <c r="E35" s="96">
        <v>150</v>
      </c>
      <c r="F35" s="96">
        <v>100</v>
      </c>
      <c r="G35" s="96">
        <v>55</v>
      </c>
      <c r="H35" s="96">
        <v>69</v>
      </c>
      <c r="I35" s="96">
        <v>83</v>
      </c>
      <c r="J35" s="96">
        <v>49</v>
      </c>
      <c r="K35" s="7"/>
    </row>
  </sheetData>
  <mergeCells count="5">
    <mergeCell ref="A1:J1"/>
    <mergeCell ref="A2:A3"/>
    <mergeCell ref="B2:B3"/>
    <mergeCell ref="C2:F2"/>
    <mergeCell ref="G2:J2"/>
  </mergeCells>
  <pageMargins left="1.2" right="0.25" top="0.75" bottom="0.2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74"/>
  <sheetViews>
    <sheetView topLeftCell="B25" workbookViewId="0">
      <selection activeCell="W47" sqref="W47"/>
    </sheetView>
  </sheetViews>
  <sheetFormatPr defaultColWidth="9.140625" defaultRowHeight="15"/>
  <cols>
    <col min="1" max="1" width="0" style="75" hidden="1" customWidth="1"/>
    <col min="2" max="2" width="2.7109375" style="75" customWidth="1"/>
    <col min="3" max="3" width="10.85546875" style="75" customWidth="1"/>
    <col min="4" max="4" width="7.42578125" style="92" customWidth="1"/>
    <col min="5" max="5" width="7.140625" style="604" customWidth="1"/>
    <col min="6" max="6" width="6.28515625" style="604" customWidth="1"/>
    <col min="7" max="7" width="5.5703125" style="604" customWidth="1"/>
    <col min="8" max="8" width="7.140625" style="604" customWidth="1"/>
    <col min="9" max="10" width="7.140625" style="31" customWidth="1"/>
    <col min="11" max="11" width="6" style="31" customWidth="1"/>
    <col min="12" max="12" width="7.140625" style="31" customWidth="1"/>
    <col min="13" max="13" width="6.5703125" style="31" customWidth="1"/>
    <col min="14" max="14" width="7.140625" style="31" customWidth="1"/>
    <col min="15" max="15" width="6.5703125" style="31" customWidth="1"/>
    <col min="16" max="16" width="8.140625" style="31" customWidth="1"/>
    <col min="17" max="17" width="8.5703125" style="31" customWidth="1"/>
    <col min="18" max="18" width="6" style="75" customWidth="1"/>
    <col min="19" max="19" width="6.85546875" style="75" customWidth="1"/>
    <col min="20" max="20" width="6.7109375" style="68" customWidth="1"/>
    <col min="21" max="16384" width="9.140625" style="75"/>
  </cols>
  <sheetData>
    <row r="1" spans="1:22" ht="23.1" customHeight="1">
      <c r="A1" s="623" t="s">
        <v>530</v>
      </c>
      <c r="B1" s="1000" t="s">
        <v>1544</v>
      </c>
      <c r="C1" s="1000"/>
      <c r="D1" s="1000"/>
      <c r="E1" s="1000"/>
      <c r="F1" s="1000"/>
      <c r="G1" s="1000"/>
      <c r="H1" s="1000"/>
      <c r="I1" s="1000"/>
      <c r="J1" s="1000"/>
      <c r="K1" s="1000"/>
      <c r="L1" s="1000"/>
      <c r="M1" s="1000"/>
      <c r="N1" s="1000"/>
      <c r="O1" s="1000"/>
      <c r="P1" s="1000"/>
      <c r="Q1" s="1000"/>
      <c r="R1" s="1000"/>
      <c r="S1" s="1000"/>
      <c r="T1" s="1001"/>
    </row>
    <row r="2" spans="1:22" ht="28.5" customHeight="1">
      <c r="A2" s="81"/>
      <c r="B2" s="1004" t="s">
        <v>216</v>
      </c>
      <c r="C2" s="1004"/>
      <c r="D2" s="1006" t="s">
        <v>1496</v>
      </c>
      <c r="E2" s="1007"/>
      <c r="F2" s="1008"/>
      <c r="G2" s="598"/>
      <c r="H2" s="1009" t="s">
        <v>96</v>
      </c>
      <c r="I2" s="1011" t="s">
        <v>97</v>
      </c>
      <c r="J2" s="1012" t="s">
        <v>98</v>
      </c>
      <c r="K2" s="1013" t="s">
        <v>1543</v>
      </c>
      <c r="L2" s="1013"/>
      <c r="M2" s="1013"/>
      <c r="N2" s="1011" t="s">
        <v>102</v>
      </c>
      <c r="O2" s="1011" t="s">
        <v>103</v>
      </c>
      <c r="P2" s="1011" t="s">
        <v>104</v>
      </c>
      <c r="Q2" s="1011" t="s">
        <v>105</v>
      </c>
      <c r="R2" s="1011" t="s">
        <v>106</v>
      </c>
      <c r="S2" s="1014" t="s">
        <v>107</v>
      </c>
      <c r="T2" s="1016" t="s">
        <v>108</v>
      </c>
    </row>
    <row r="3" spans="1:22" ht="91.5" customHeight="1">
      <c r="A3" s="81"/>
      <c r="B3" s="1005"/>
      <c r="C3" s="1005"/>
      <c r="D3" s="599" t="s">
        <v>275</v>
      </c>
      <c r="E3" s="599" t="s">
        <v>276</v>
      </c>
      <c r="F3" s="599" t="s">
        <v>95</v>
      </c>
      <c r="G3" s="599" t="s">
        <v>277</v>
      </c>
      <c r="H3" s="1010"/>
      <c r="I3" s="1012"/>
      <c r="J3" s="1017"/>
      <c r="K3" s="246" t="s">
        <v>99</v>
      </c>
      <c r="L3" s="246" t="s">
        <v>100</v>
      </c>
      <c r="M3" s="246" t="s">
        <v>101</v>
      </c>
      <c r="N3" s="1012"/>
      <c r="O3" s="1012"/>
      <c r="P3" s="1012"/>
      <c r="Q3" s="1012"/>
      <c r="R3" s="1012"/>
      <c r="S3" s="1015"/>
      <c r="T3" s="1016"/>
      <c r="U3" s="12"/>
      <c r="V3" s="12"/>
    </row>
    <row r="4" spans="1:22" s="743" customFormat="1" ht="24">
      <c r="A4" s="739"/>
      <c r="B4" s="740">
        <v>1</v>
      </c>
      <c r="C4" s="741" t="s">
        <v>416</v>
      </c>
      <c r="D4" s="784">
        <v>136</v>
      </c>
      <c r="E4" s="785"/>
      <c r="F4" s="784">
        <v>2</v>
      </c>
      <c r="G4" s="785"/>
      <c r="H4" s="785">
        <v>140</v>
      </c>
      <c r="I4" s="786">
        <v>7</v>
      </c>
      <c r="J4" s="786"/>
      <c r="K4" s="786"/>
      <c r="L4" s="786"/>
      <c r="M4" s="786"/>
      <c r="N4" s="786"/>
      <c r="O4" s="786"/>
      <c r="P4" s="786">
        <v>297</v>
      </c>
      <c r="Q4" s="786"/>
      <c r="R4" s="786"/>
      <c r="S4" s="879"/>
      <c r="T4" s="786">
        <v>12</v>
      </c>
      <c r="U4" s="882"/>
      <c r="V4" s="742"/>
    </row>
    <row r="5" spans="1:22" s="743" customFormat="1" ht="36">
      <c r="A5" s="739"/>
      <c r="B5" s="740">
        <v>2</v>
      </c>
      <c r="C5" s="741" t="s">
        <v>417</v>
      </c>
      <c r="D5" s="785">
        <v>125.5</v>
      </c>
      <c r="E5" s="785"/>
      <c r="F5" s="785"/>
      <c r="G5" s="785"/>
      <c r="H5" s="785">
        <v>12</v>
      </c>
      <c r="I5" s="786">
        <v>67.55</v>
      </c>
      <c r="J5" s="786"/>
      <c r="K5" s="786"/>
      <c r="L5" s="786"/>
      <c r="M5" s="786"/>
      <c r="N5" s="786"/>
      <c r="O5" s="786"/>
      <c r="P5" s="786">
        <v>160</v>
      </c>
      <c r="Q5" s="786"/>
      <c r="R5" s="786"/>
      <c r="S5" s="879"/>
      <c r="T5" s="786">
        <v>4.8</v>
      </c>
      <c r="U5" s="882"/>
      <c r="V5" s="742"/>
    </row>
    <row r="6" spans="1:22" s="743" customFormat="1" ht="15.75" customHeight="1">
      <c r="A6" s="739"/>
      <c r="B6" s="740">
        <v>3</v>
      </c>
      <c r="C6" s="741" t="s">
        <v>510</v>
      </c>
      <c r="D6" s="785">
        <v>54</v>
      </c>
      <c r="E6" s="785"/>
      <c r="F6" s="785"/>
      <c r="G6" s="785"/>
      <c r="H6" s="785">
        <v>1</v>
      </c>
      <c r="I6" s="786"/>
      <c r="J6" s="786"/>
      <c r="K6" s="786"/>
      <c r="L6" s="786"/>
      <c r="M6" s="786"/>
      <c r="N6" s="786"/>
      <c r="O6" s="786"/>
      <c r="P6" s="786">
        <v>50.5</v>
      </c>
      <c r="Q6" s="786"/>
      <c r="R6" s="786"/>
      <c r="S6" s="879"/>
      <c r="T6" s="786">
        <v>2.5</v>
      </c>
      <c r="U6" s="882"/>
      <c r="V6" s="742"/>
    </row>
    <row r="7" spans="1:22" s="743" customFormat="1" ht="15.75" customHeight="1">
      <c r="A7" s="739"/>
      <c r="B7" s="740">
        <v>4</v>
      </c>
      <c r="C7" s="741" t="s">
        <v>419</v>
      </c>
      <c r="D7" s="785">
        <v>165</v>
      </c>
      <c r="E7" s="785"/>
      <c r="F7" s="785"/>
      <c r="G7" s="785"/>
      <c r="H7" s="785">
        <v>48</v>
      </c>
      <c r="I7" s="786"/>
      <c r="J7" s="786"/>
      <c r="K7" s="786"/>
      <c r="L7" s="786"/>
      <c r="M7" s="786"/>
      <c r="N7" s="786"/>
      <c r="O7" s="786"/>
      <c r="P7" s="786">
        <v>172.32</v>
      </c>
      <c r="Q7" s="786"/>
      <c r="R7" s="786"/>
      <c r="S7" s="879"/>
      <c r="T7" s="786"/>
      <c r="U7" s="882"/>
      <c r="V7" s="742"/>
    </row>
    <row r="8" spans="1:22" s="743" customFormat="1" ht="15.75" customHeight="1">
      <c r="A8" s="739"/>
      <c r="B8" s="740">
        <v>5</v>
      </c>
      <c r="C8" s="741" t="s">
        <v>420</v>
      </c>
      <c r="D8" s="785">
        <v>85</v>
      </c>
      <c r="E8" s="785"/>
      <c r="F8" s="785"/>
      <c r="G8" s="785"/>
      <c r="H8" s="785">
        <v>15</v>
      </c>
      <c r="I8" s="786">
        <v>37</v>
      </c>
      <c r="J8" s="786"/>
      <c r="K8" s="786"/>
      <c r="L8" s="786"/>
      <c r="M8" s="786">
        <v>2</v>
      </c>
      <c r="N8" s="786"/>
      <c r="O8" s="786"/>
      <c r="P8" s="786">
        <v>20</v>
      </c>
      <c r="Q8" s="786"/>
      <c r="R8" s="786"/>
      <c r="S8" s="879"/>
      <c r="T8" s="786">
        <v>9</v>
      </c>
      <c r="U8" s="882"/>
      <c r="V8" s="742"/>
    </row>
    <row r="9" spans="1:22" s="746" customFormat="1" ht="15.75" customHeight="1">
      <c r="A9" s="744"/>
      <c r="B9" s="740">
        <v>6</v>
      </c>
      <c r="C9" s="741" t="s">
        <v>421</v>
      </c>
      <c r="D9" s="785"/>
      <c r="E9" s="785">
        <v>2</v>
      </c>
      <c r="F9" s="785"/>
      <c r="G9" s="785"/>
      <c r="H9" s="785"/>
      <c r="I9" s="786"/>
      <c r="J9" s="786">
        <v>40</v>
      </c>
      <c r="K9" s="786"/>
      <c r="L9" s="786"/>
      <c r="M9" s="786"/>
      <c r="N9" s="786"/>
      <c r="O9" s="786"/>
      <c r="P9" s="786">
        <v>36</v>
      </c>
      <c r="Q9" s="786"/>
      <c r="R9" s="786"/>
      <c r="S9" s="879"/>
      <c r="T9" s="786">
        <v>5</v>
      </c>
      <c r="U9" s="882"/>
      <c r="V9" s="745"/>
    </row>
    <row r="10" spans="1:22" s="743" customFormat="1" ht="15.75" customHeight="1">
      <c r="A10" s="739"/>
      <c r="B10" s="740">
        <v>7</v>
      </c>
      <c r="C10" s="747" t="s">
        <v>422</v>
      </c>
      <c r="D10" s="785">
        <v>87</v>
      </c>
      <c r="E10" s="785"/>
      <c r="F10" s="785">
        <v>4</v>
      </c>
      <c r="G10" s="785"/>
      <c r="H10" s="785">
        <v>4</v>
      </c>
      <c r="I10" s="786">
        <v>7</v>
      </c>
      <c r="J10" s="786"/>
      <c r="K10" s="786"/>
      <c r="L10" s="786"/>
      <c r="M10" s="786"/>
      <c r="N10" s="786">
        <v>41</v>
      </c>
      <c r="O10" s="786"/>
      <c r="P10" s="786">
        <v>51</v>
      </c>
      <c r="Q10" s="786">
        <v>2</v>
      </c>
      <c r="R10" s="786"/>
      <c r="S10" s="879"/>
      <c r="T10" s="786">
        <v>2</v>
      </c>
      <c r="U10" s="882"/>
      <c r="V10" s="742"/>
    </row>
    <row r="11" spans="1:22" s="743" customFormat="1" ht="24">
      <c r="A11" s="739"/>
      <c r="B11" s="740">
        <v>8</v>
      </c>
      <c r="C11" s="741" t="s">
        <v>423</v>
      </c>
      <c r="D11" s="785">
        <v>600</v>
      </c>
      <c r="E11" s="785"/>
      <c r="F11" s="785"/>
      <c r="G11" s="785"/>
      <c r="H11" s="785">
        <v>180</v>
      </c>
      <c r="I11" s="786">
        <v>120</v>
      </c>
      <c r="J11" s="786"/>
      <c r="K11" s="786"/>
      <c r="L11" s="786"/>
      <c r="M11" s="786"/>
      <c r="N11" s="786"/>
      <c r="O11" s="786"/>
      <c r="P11" s="786">
        <v>160</v>
      </c>
      <c r="Q11" s="786"/>
      <c r="R11" s="786"/>
      <c r="S11" s="879"/>
      <c r="T11" s="786">
        <v>2</v>
      </c>
      <c r="U11" s="882"/>
      <c r="V11" s="742"/>
    </row>
    <row r="12" spans="1:22" s="743" customFormat="1" ht="24">
      <c r="A12" s="739"/>
      <c r="B12" s="740">
        <v>9</v>
      </c>
      <c r="C12" s="741" t="s">
        <v>424</v>
      </c>
      <c r="D12" s="785">
        <v>286.39999999999998</v>
      </c>
      <c r="E12" s="785"/>
      <c r="F12" s="785"/>
      <c r="G12" s="785"/>
      <c r="H12" s="785">
        <v>6.8</v>
      </c>
      <c r="I12" s="786">
        <v>17.5</v>
      </c>
      <c r="J12" s="786"/>
      <c r="K12" s="786"/>
      <c r="L12" s="786"/>
      <c r="M12" s="786"/>
      <c r="N12" s="786"/>
      <c r="O12" s="786"/>
      <c r="P12" s="786">
        <v>97.8</v>
      </c>
      <c r="Q12" s="786"/>
      <c r="R12" s="786"/>
      <c r="S12" s="879"/>
      <c r="T12" s="786">
        <v>3.5</v>
      </c>
      <c r="U12" s="882"/>
      <c r="V12" s="742"/>
    </row>
    <row r="13" spans="1:22" s="743" customFormat="1" ht="24">
      <c r="A13" s="739"/>
      <c r="B13" s="740">
        <v>10</v>
      </c>
      <c r="C13" s="741" t="s">
        <v>529</v>
      </c>
      <c r="D13" s="785">
        <v>241.23</v>
      </c>
      <c r="E13" s="785"/>
      <c r="F13" s="785"/>
      <c r="G13" s="785"/>
      <c r="H13" s="785">
        <v>10.11</v>
      </c>
      <c r="I13" s="786">
        <v>379.15</v>
      </c>
      <c r="J13" s="786"/>
      <c r="K13" s="786"/>
      <c r="L13" s="786"/>
      <c r="M13" s="786"/>
      <c r="N13" s="786"/>
      <c r="O13" s="786"/>
      <c r="P13" s="786">
        <v>9.69</v>
      </c>
      <c r="Q13" s="786"/>
      <c r="R13" s="786"/>
      <c r="S13" s="879"/>
      <c r="T13" s="786">
        <v>2.02</v>
      </c>
      <c r="U13" s="882"/>
      <c r="V13" s="742"/>
    </row>
    <row r="14" spans="1:22" s="743" customFormat="1">
      <c r="A14" s="739"/>
      <c r="B14" s="740">
        <v>11</v>
      </c>
      <c r="C14" s="748" t="s">
        <v>426</v>
      </c>
      <c r="D14" s="785">
        <v>219</v>
      </c>
      <c r="E14" s="785">
        <v>126</v>
      </c>
      <c r="F14" s="785">
        <v>27</v>
      </c>
      <c r="G14" s="785"/>
      <c r="H14" s="785">
        <v>70</v>
      </c>
      <c r="I14" s="786">
        <v>107</v>
      </c>
      <c r="J14" s="786"/>
      <c r="K14" s="786"/>
      <c r="L14" s="786"/>
      <c r="M14" s="786"/>
      <c r="N14" s="786">
        <v>10</v>
      </c>
      <c r="O14" s="786"/>
      <c r="P14" s="786">
        <v>85</v>
      </c>
      <c r="Q14" s="786">
        <v>316</v>
      </c>
      <c r="R14" s="786"/>
      <c r="S14" s="879"/>
      <c r="T14" s="786">
        <v>25</v>
      </c>
      <c r="U14" s="882"/>
      <c r="V14" s="742"/>
    </row>
    <row r="15" spans="1:22" s="743" customFormat="1" ht="36">
      <c r="A15" s="739"/>
      <c r="B15" s="740">
        <v>12</v>
      </c>
      <c r="C15" s="741" t="s">
        <v>427</v>
      </c>
      <c r="D15" s="785">
        <v>211</v>
      </c>
      <c r="E15" s="785"/>
      <c r="F15" s="785"/>
      <c r="G15" s="785"/>
      <c r="H15" s="785">
        <v>23</v>
      </c>
      <c r="I15" s="786">
        <v>36</v>
      </c>
      <c r="J15" s="786"/>
      <c r="K15" s="786"/>
      <c r="L15" s="786"/>
      <c r="M15" s="786"/>
      <c r="N15" s="786"/>
      <c r="O15" s="786"/>
      <c r="P15" s="786">
        <v>120</v>
      </c>
      <c r="Q15" s="786">
        <v>393</v>
      </c>
      <c r="R15" s="786"/>
      <c r="S15" s="879"/>
      <c r="T15" s="786">
        <v>3</v>
      </c>
      <c r="U15" s="882"/>
      <c r="V15" s="742"/>
    </row>
    <row r="16" spans="1:22" s="743" customFormat="1">
      <c r="A16" s="739"/>
      <c r="B16" s="740">
        <v>13</v>
      </c>
      <c r="C16" s="741" t="s">
        <v>428</v>
      </c>
      <c r="D16" s="785">
        <v>488.5</v>
      </c>
      <c r="E16" s="785"/>
      <c r="F16" s="785">
        <v>3.5</v>
      </c>
      <c r="G16" s="785"/>
      <c r="H16" s="785">
        <v>93.5</v>
      </c>
      <c r="I16" s="786">
        <v>98</v>
      </c>
      <c r="J16" s="786"/>
      <c r="K16" s="786"/>
      <c r="L16" s="786"/>
      <c r="M16" s="786"/>
      <c r="N16" s="786">
        <v>4.5</v>
      </c>
      <c r="O16" s="786"/>
      <c r="P16" s="786">
        <v>85</v>
      </c>
      <c r="Q16" s="786">
        <v>14.5</v>
      </c>
      <c r="R16" s="786"/>
      <c r="S16" s="879"/>
      <c r="T16" s="786">
        <v>3.5</v>
      </c>
      <c r="U16" s="882"/>
      <c r="V16" s="742"/>
    </row>
    <row r="17" spans="1:22" s="743" customFormat="1" ht="24">
      <c r="A17" s="739"/>
      <c r="B17" s="740">
        <v>14</v>
      </c>
      <c r="C17" s="741" t="s">
        <v>429</v>
      </c>
      <c r="D17" s="785">
        <v>24</v>
      </c>
      <c r="E17" s="785">
        <v>109</v>
      </c>
      <c r="F17" s="785">
        <v>41</v>
      </c>
      <c r="G17" s="785">
        <v>0</v>
      </c>
      <c r="H17" s="785">
        <v>30</v>
      </c>
      <c r="I17" s="786">
        <v>30</v>
      </c>
      <c r="J17" s="786"/>
      <c r="K17" s="786"/>
      <c r="L17" s="786">
        <v>38</v>
      </c>
      <c r="M17" s="786"/>
      <c r="N17" s="786">
        <v>20</v>
      </c>
      <c r="O17" s="786"/>
      <c r="P17" s="786">
        <v>42</v>
      </c>
      <c r="Q17" s="786">
        <v>50</v>
      </c>
      <c r="R17" s="786">
        <v>3</v>
      </c>
      <c r="S17" s="879">
        <v>30</v>
      </c>
      <c r="T17" s="786">
        <v>10</v>
      </c>
      <c r="U17" s="882"/>
      <c r="V17" s="742"/>
    </row>
    <row r="18" spans="1:22" s="743" customFormat="1">
      <c r="A18" s="739"/>
      <c r="B18" s="740">
        <v>15</v>
      </c>
      <c r="C18" s="741" t="s">
        <v>430</v>
      </c>
      <c r="D18" s="785">
        <v>80</v>
      </c>
      <c r="E18" s="785">
        <v>60</v>
      </c>
      <c r="F18" s="785">
        <v>40</v>
      </c>
      <c r="G18" s="785"/>
      <c r="H18" s="785">
        <v>2.5</v>
      </c>
      <c r="I18" s="786"/>
      <c r="J18" s="786"/>
      <c r="K18" s="786"/>
      <c r="L18" s="786">
        <v>223.3</v>
      </c>
      <c r="M18" s="786"/>
      <c r="N18" s="786">
        <v>10</v>
      </c>
      <c r="O18" s="786"/>
      <c r="P18" s="786">
        <v>13</v>
      </c>
      <c r="Q18" s="786"/>
      <c r="R18" s="786">
        <v>0.8</v>
      </c>
      <c r="S18" s="879">
        <v>547</v>
      </c>
      <c r="T18" s="786">
        <v>4</v>
      </c>
      <c r="U18" s="882"/>
      <c r="V18" s="742"/>
    </row>
    <row r="19" spans="1:22" s="743" customFormat="1" ht="19.5" customHeight="1">
      <c r="A19" s="739"/>
      <c r="B19" s="740">
        <v>16</v>
      </c>
      <c r="C19" s="741" t="s">
        <v>431</v>
      </c>
      <c r="D19" s="785">
        <v>126.66</v>
      </c>
      <c r="E19" s="785">
        <v>102.01</v>
      </c>
      <c r="F19" s="785">
        <v>25.91</v>
      </c>
      <c r="G19" s="785">
        <v>3.69</v>
      </c>
      <c r="H19" s="785">
        <v>5.47</v>
      </c>
      <c r="I19" s="786">
        <v>0</v>
      </c>
      <c r="J19" s="786">
        <v>2.024</v>
      </c>
      <c r="K19" s="786">
        <v>3.2</v>
      </c>
      <c r="L19" s="786">
        <v>10.210000000000001</v>
      </c>
      <c r="M19" s="786">
        <v>10.121</v>
      </c>
      <c r="N19" s="786">
        <v>0</v>
      </c>
      <c r="O19" s="786">
        <v>0</v>
      </c>
      <c r="P19" s="786">
        <v>89</v>
      </c>
      <c r="Q19" s="786">
        <v>127</v>
      </c>
      <c r="R19" s="786">
        <v>8.9</v>
      </c>
      <c r="S19" s="879">
        <v>6.7</v>
      </c>
      <c r="T19" s="786">
        <v>4.4000000000000004</v>
      </c>
      <c r="U19" s="882"/>
      <c r="V19" s="742"/>
    </row>
    <row r="20" spans="1:22" s="743" customFormat="1" ht="24">
      <c r="A20" s="739"/>
      <c r="B20" s="740">
        <v>17</v>
      </c>
      <c r="C20" s="741" t="s">
        <v>721</v>
      </c>
      <c r="D20" s="785">
        <v>86</v>
      </c>
      <c r="E20" s="785"/>
      <c r="F20" s="785"/>
      <c r="G20" s="785"/>
      <c r="H20" s="785">
        <v>6.07</v>
      </c>
      <c r="I20" s="786">
        <v>3.23</v>
      </c>
      <c r="J20" s="786"/>
      <c r="K20" s="786"/>
      <c r="L20" s="786"/>
      <c r="M20" s="786"/>
      <c r="N20" s="786"/>
      <c r="O20" s="786"/>
      <c r="P20" s="786">
        <v>80</v>
      </c>
      <c r="Q20" s="786"/>
      <c r="R20" s="786"/>
      <c r="S20" s="879"/>
      <c r="T20" s="786">
        <v>0.8</v>
      </c>
      <c r="U20" s="882"/>
      <c r="V20" s="742"/>
    </row>
    <row r="21" spans="1:22" s="743" customFormat="1" ht="15.75" customHeight="1">
      <c r="A21" s="739"/>
      <c r="B21" s="740">
        <v>18</v>
      </c>
      <c r="C21" s="747" t="s">
        <v>433</v>
      </c>
      <c r="D21" s="785">
        <v>179</v>
      </c>
      <c r="E21" s="785"/>
      <c r="F21" s="785"/>
      <c r="G21" s="785"/>
      <c r="H21" s="785">
        <v>12</v>
      </c>
      <c r="I21" s="786">
        <v>30</v>
      </c>
      <c r="J21" s="786"/>
      <c r="K21" s="786"/>
      <c r="L21" s="786"/>
      <c r="M21" s="786"/>
      <c r="N21" s="786"/>
      <c r="O21" s="786"/>
      <c r="P21" s="786">
        <v>261.12</v>
      </c>
      <c r="Q21" s="786"/>
      <c r="R21" s="786"/>
      <c r="S21" s="879"/>
      <c r="T21" s="786">
        <v>2</v>
      </c>
      <c r="U21" s="882"/>
      <c r="V21" s="742"/>
    </row>
    <row r="22" spans="1:22" s="743" customFormat="1" ht="15.75" customHeight="1">
      <c r="A22" s="739"/>
      <c r="B22" s="740">
        <v>19</v>
      </c>
      <c r="C22" s="741" t="s">
        <v>434</v>
      </c>
      <c r="D22" s="785">
        <v>226</v>
      </c>
      <c r="E22" s="785"/>
      <c r="F22" s="785">
        <v>1.6</v>
      </c>
      <c r="G22" s="785"/>
      <c r="H22" s="785">
        <v>218</v>
      </c>
      <c r="I22" s="786">
        <v>182</v>
      </c>
      <c r="J22" s="786"/>
      <c r="K22" s="786"/>
      <c r="L22" s="786"/>
      <c r="M22" s="786"/>
      <c r="N22" s="786"/>
      <c r="O22" s="786"/>
      <c r="P22" s="786">
        <v>218</v>
      </c>
      <c r="Q22" s="786">
        <v>6</v>
      </c>
      <c r="R22" s="786"/>
      <c r="S22" s="879"/>
      <c r="T22" s="786">
        <v>3</v>
      </c>
      <c r="U22" s="882"/>
      <c r="V22" s="742"/>
    </row>
    <row r="23" spans="1:22" s="743" customFormat="1" ht="15.75" customHeight="1">
      <c r="A23" s="739"/>
      <c r="B23" s="740">
        <v>20</v>
      </c>
      <c r="C23" s="741" t="s">
        <v>435</v>
      </c>
      <c r="D23" s="785">
        <v>32.4</v>
      </c>
      <c r="E23" s="785"/>
      <c r="F23" s="785">
        <v>8</v>
      </c>
      <c r="G23" s="785"/>
      <c r="H23" s="785">
        <v>6</v>
      </c>
      <c r="I23" s="786">
        <v>139</v>
      </c>
      <c r="J23" s="786"/>
      <c r="K23" s="786"/>
      <c r="L23" s="786"/>
      <c r="M23" s="786"/>
      <c r="N23" s="786">
        <v>36</v>
      </c>
      <c r="O23" s="786"/>
      <c r="P23" s="786">
        <v>60</v>
      </c>
      <c r="Q23" s="786">
        <v>16</v>
      </c>
      <c r="R23" s="786">
        <v>4</v>
      </c>
      <c r="S23" s="879"/>
      <c r="T23" s="786">
        <v>12</v>
      </c>
      <c r="U23" s="882"/>
      <c r="V23" s="742"/>
    </row>
    <row r="24" spans="1:22" s="743" customFormat="1" ht="24">
      <c r="A24" s="739"/>
      <c r="B24" s="740">
        <v>21</v>
      </c>
      <c r="C24" s="741" t="s">
        <v>436</v>
      </c>
      <c r="D24" s="785">
        <v>94.4</v>
      </c>
      <c r="E24" s="785"/>
      <c r="F24" s="785"/>
      <c r="G24" s="785"/>
      <c r="H24" s="785">
        <v>18</v>
      </c>
      <c r="I24" s="786"/>
      <c r="J24" s="786"/>
      <c r="K24" s="786"/>
      <c r="L24" s="786"/>
      <c r="M24" s="786"/>
      <c r="N24" s="786"/>
      <c r="O24" s="786"/>
      <c r="P24" s="786">
        <v>2</v>
      </c>
      <c r="Q24" s="786">
        <v>3</v>
      </c>
      <c r="R24" s="786">
        <v>12</v>
      </c>
      <c r="S24" s="879"/>
      <c r="T24" s="786">
        <v>3</v>
      </c>
      <c r="U24" s="882"/>
      <c r="V24" s="742"/>
    </row>
    <row r="25" spans="1:22" s="743" customFormat="1" ht="24">
      <c r="A25" s="739"/>
      <c r="B25" s="740">
        <v>22</v>
      </c>
      <c r="C25" s="741" t="s">
        <v>437</v>
      </c>
      <c r="D25" s="785">
        <v>118</v>
      </c>
      <c r="E25" s="785" t="s">
        <v>976</v>
      </c>
      <c r="F25" s="785">
        <v>14</v>
      </c>
      <c r="G25" s="785" t="s">
        <v>976</v>
      </c>
      <c r="H25" s="785">
        <v>16</v>
      </c>
      <c r="I25" s="786">
        <v>10</v>
      </c>
      <c r="J25" s="786"/>
      <c r="K25" s="786"/>
      <c r="L25" s="786"/>
      <c r="M25" s="786"/>
      <c r="N25" s="786">
        <v>1.2</v>
      </c>
      <c r="O25" s="786">
        <v>37</v>
      </c>
      <c r="P25" s="786">
        <v>18</v>
      </c>
      <c r="Q25" s="786">
        <v>29</v>
      </c>
      <c r="R25" s="786">
        <v>8</v>
      </c>
      <c r="S25" s="879" t="s">
        <v>976</v>
      </c>
      <c r="T25" s="786">
        <v>1</v>
      </c>
      <c r="U25" s="882"/>
      <c r="V25" s="742"/>
    </row>
    <row r="26" spans="1:22" s="743" customFormat="1" ht="24">
      <c r="A26" s="739"/>
      <c r="B26" s="740">
        <v>23</v>
      </c>
      <c r="C26" s="741" t="s">
        <v>438</v>
      </c>
      <c r="D26" s="785">
        <v>282</v>
      </c>
      <c r="E26" s="785">
        <v>310</v>
      </c>
      <c r="F26" s="785">
        <v>14</v>
      </c>
      <c r="G26" s="785">
        <v>31.5</v>
      </c>
      <c r="H26" s="785">
        <v>9</v>
      </c>
      <c r="I26" s="786">
        <v>38</v>
      </c>
      <c r="J26" s="786"/>
      <c r="K26" s="786"/>
      <c r="L26" s="786"/>
      <c r="M26" s="786">
        <v>35</v>
      </c>
      <c r="N26" s="786">
        <v>6</v>
      </c>
      <c r="O26" s="786"/>
      <c r="P26" s="786">
        <v>75</v>
      </c>
      <c r="Q26" s="786">
        <v>124</v>
      </c>
      <c r="R26" s="786"/>
      <c r="S26" s="879">
        <v>11</v>
      </c>
      <c r="T26" s="786">
        <v>7.5</v>
      </c>
      <c r="U26" s="882"/>
    </row>
    <row r="27" spans="1:22" s="743" customFormat="1">
      <c r="A27" s="739"/>
      <c r="B27" s="740">
        <v>24</v>
      </c>
      <c r="C27" s="741" t="s">
        <v>439</v>
      </c>
      <c r="D27" s="785">
        <v>41</v>
      </c>
      <c r="E27" s="785">
        <v>12</v>
      </c>
      <c r="F27" s="785">
        <v>48</v>
      </c>
      <c r="G27" s="785"/>
      <c r="H27" s="785">
        <v>38</v>
      </c>
      <c r="I27" s="786">
        <v>48</v>
      </c>
      <c r="J27" s="786"/>
      <c r="K27" s="786"/>
      <c r="L27" s="786"/>
      <c r="M27" s="786"/>
      <c r="N27" s="786"/>
      <c r="O27" s="786">
        <v>3</v>
      </c>
      <c r="P27" s="786">
        <v>425.5</v>
      </c>
      <c r="Q27" s="786">
        <v>1</v>
      </c>
      <c r="R27" s="786"/>
      <c r="S27" s="879"/>
      <c r="T27" s="786">
        <v>1</v>
      </c>
      <c r="U27" s="882"/>
      <c r="V27" s="742"/>
    </row>
    <row r="28" spans="1:22" s="743" customFormat="1" ht="27.75" customHeight="1">
      <c r="A28" s="739"/>
      <c r="B28" s="740">
        <v>25</v>
      </c>
      <c r="C28" s="741" t="s">
        <v>440</v>
      </c>
      <c r="D28" s="784">
        <v>92</v>
      </c>
      <c r="E28" s="784"/>
      <c r="F28" s="784"/>
      <c r="G28" s="784"/>
      <c r="H28" s="784">
        <v>6</v>
      </c>
      <c r="I28" s="787">
        <v>10</v>
      </c>
      <c r="J28" s="787"/>
      <c r="K28" s="786"/>
      <c r="L28" s="786"/>
      <c r="M28" s="786"/>
      <c r="N28" s="786"/>
      <c r="O28" s="786"/>
      <c r="P28" s="787">
        <v>86</v>
      </c>
      <c r="Q28" s="787">
        <v>19</v>
      </c>
      <c r="R28" s="787"/>
      <c r="S28" s="880"/>
      <c r="T28" s="787">
        <v>1</v>
      </c>
      <c r="U28" s="882"/>
    </row>
    <row r="29" spans="1:22" s="743" customFormat="1" ht="24">
      <c r="A29" s="739"/>
      <c r="B29" s="740">
        <v>26</v>
      </c>
      <c r="C29" s="741" t="s">
        <v>451</v>
      </c>
      <c r="D29" s="784">
        <v>493.5</v>
      </c>
      <c r="E29" s="784"/>
      <c r="F29" s="784"/>
      <c r="G29" s="784"/>
      <c r="H29" s="784">
        <v>14</v>
      </c>
      <c r="I29" s="787">
        <v>9.3000000000000007</v>
      </c>
      <c r="J29" s="787"/>
      <c r="K29" s="787"/>
      <c r="L29" s="787"/>
      <c r="M29" s="787"/>
      <c r="N29" s="787"/>
      <c r="O29" s="787"/>
      <c r="P29" s="787">
        <v>318.06</v>
      </c>
      <c r="Q29" s="787"/>
      <c r="R29" s="787"/>
      <c r="S29" s="880"/>
      <c r="T29" s="787"/>
      <c r="U29" s="882"/>
    </row>
    <row r="30" spans="1:22" s="743" customFormat="1">
      <c r="A30" s="739"/>
      <c r="B30" s="740">
        <v>27</v>
      </c>
      <c r="C30" s="741" t="s">
        <v>452</v>
      </c>
      <c r="D30" s="784"/>
      <c r="E30" s="784">
        <v>227</v>
      </c>
      <c r="F30" s="784">
        <v>136</v>
      </c>
      <c r="G30" s="784"/>
      <c r="H30" s="784">
        <v>220</v>
      </c>
      <c r="I30" s="787">
        <v>432</v>
      </c>
      <c r="J30" s="787"/>
      <c r="K30" s="787">
        <v>20</v>
      </c>
      <c r="L30" s="787">
        <v>5</v>
      </c>
      <c r="M30" s="787">
        <v>8</v>
      </c>
      <c r="N30" s="787">
        <v>4</v>
      </c>
      <c r="O30" s="787"/>
      <c r="P30" s="787">
        <v>720</v>
      </c>
      <c r="Q30" s="787">
        <v>20</v>
      </c>
      <c r="R30" s="787">
        <v>6</v>
      </c>
      <c r="S30" s="880"/>
      <c r="T30" s="787">
        <v>2</v>
      </c>
      <c r="U30" s="882"/>
    </row>
    <row r="31" spans="1:22" s="743" customFormat="1" ht="24">
      <c r="A31" s="739"/>
      <c r="B31" s="740">
        <v>28</v>
      </c>
      <c r="C31" s="741" t="s">
        <v>443</v>
      </c>
      <c r="D31" s="784"/>
      <c r="E31" s="784">
        <v>100</v>
      </c>
      <c r="F31" s="784">
        <v>25.5</v>
      </c>
      <c r="G31" s="784"/>
      <c r="H31" s="784">
        <v>10</v>
      </c>
      <c r="I31" s="787">
        <v>6</v>
      </c>
      <c r="J31" s="787">
        <v>7</v>
      </c>
      <c r="K31" s="787"/>
      <c r="L31" s="787">
        <v>25</v>
      </c>
      <c r="M31" s="787">
        <v>50</v>
      </c>
      <c r="N31" s="787"/>
      <c r="O31" s="787"/>
      <c r="P31" s="787">
        <v>75</v>
      </c>
      <c r="Q31" s="787">
        <v>60</v>
      </c>
      <c r="R31" s="787"/>
      <c r="S31" s="880"/>
      <c r="T31" s="787">
        <v>2</v>
      </c>
      <c r="U31" s="882"/>
    </row>
    <row r="32" spans="1:22" s="743" customFormat="1" ht="28.5" customHeight="1">
      <c r="A32" s="739"/>
      <c r="B32" s="740">
        <v>29</v>
      </c>
      <c r="C32" s="741" t="s">
        <v>513</v>
      </c>
      <c r="D32" s="784"/>
      <c r="E32" s="784">
        <v>71.22</v>
      </c>
      <c r="F32" s="788">
        <v>24.28</v>
      </c>
      <c r="G32" s="784">
        <v>21.04</v>
      </c>
      <c r="H32" s="784">
        <v>40.46</v>
      </c>
      <c r="I32" s="787">
        <v>16.18</v>
      </c>
      <c r="J32" s="787"/>
      <c r="K32" s="787"/>
      <c r="L32" s="787">
        <v>10.11</v>
      </c>
      <c r="M32" s="787"/>
      <c r="N32" s="787">
        <v>34.39</v>
      </c>
      <c r="O32" s="787"/>
      <c r="P32" s="787">
        <v>189.9</v>
      </c>
      <c r="Q32" s="787">
        <v>18.21</v>
      </c>
      <c r="R32" s="787">
        <v>2.02</v>
      </c>
      <c r="S32" s="880">
        <v>4.04</v>
      </c>
      <c r="T32" s="787">
        <v>4.8499999999999996</v>
      </c>
      <c r="U32" s="882"/>
    </row>
    <row r="33" spans="1:30" s="743" customFormat="1" ht="36">
      <c r="A33" s="739"/>
      <c r="B33" s="740">
        <v>30</v>
      </c>
      <c r="C33" s="741" t="s">
        <v>445</v>
      </c>
      <c r="D33" s="784"/>
      <c r="E33" s="784">
        <v>433</v>
      </c>
      <c r="F33" s="784">
        <v>135</v>
      </c>
      <c r="G33" s="784" t="s">
        <v>976</v>
      </c>
      <c r="H33" s="784">
        <v>90</v>
      </c>
      <c r="I33" s="787">
        <v>153</v>
      </c>
      <c r="J33" s="787"/>
      <c r="K33" s="787"/>
      <c r="L33" s="787">
        <v>146</v>
      </c>
      <c r="M33" s="787"/>
      <c r="N33" s="787">
        <v>499</v>
      </c>
      <c r="O33" s="787">
        <v>5.4</v>
      </c>
      <c r="P33" s="787">
        <v>542</v>
      </c>
      <c r="Q33" s="787">
        <v>450</v>
      </c>
      <c r="R33" s="787">
        <v>27</v>
      </c>
      <c r="S33" s="880"/>
      <c r="T33" s="787">
        <v>36</v>
      </c>
      <c r="U33" s="882"/>
    </row>
    <row r="34" spans="1:30" s="743" customFormat="1" ht="24">
      <c r="A34" s="739"/>
      <c r="B34" s="740">
        <v>31</v>
      </c>
      <c r="C34" s="741" t="s">
        <v>605</v>
      </c>
      <c r="D34" s="784"/>
      <c r="E34" s="784">
        <v>12.5</v>
      </c>
      <c r="F34" s="784">
        <v>5.0999999999999996</v>
      </c>
      <c r="G34" s="784"/>
      <c r="H34" s="784">
        <v>0.7</v>
      </c>
      <c r="I34" s="787">
        <v>0.5</v>
      </c>
      <c r="J34" s="787">
        <v>25</v>
      </c>
      <c r="K34" s="787">
        <v>18.5</v>
      </c>
      <c r="L34" s="787">
        <v>2.5</v>
      </c>
      <c r="M34" s="787">
        <v>4</v>
      </c>
      <c r="N34" s="787">
        <v>4</v>
      </c>
      <c r="O34" s="787"/>
      <c r="P34" s="787">
        <v>20</v>
      </c>
      <c r="Q34" s="787">
        <v>3</v>
      </c>
      <c r="R34" s="787">
        <v>0.1</v>
      </c>
      <c r="S34" s="880"/>
      <c r="T34" s="787">
        <v>0.5</v>
      </c>
      <c r="U34" s="882"/>
    </row>
    <row r="35" spans="1:30" s="743" customFormat="1" ht="24">
      <c r="A35" s="739"/>
      <c r="B35" s="740">
        <v>32</v>
      </c>
      <c r="C35" s="741" t="s">
        <v>453</v>
      </c>
      <c r="D35" s="784"/>
      <c r="E35" s="784">
        <v>145</v>
      </c>
      <c r="F35" s="784">
        <v>102</v>
      </c>
      <c r="G35" s="784"/>
      <c r="H35" s="784">
        <v>14</v>
      </c>
      <c r="I35" s="787">
        <v>8.5</v>
      </c>
      <c r="J35" s="787">
        <v>0</v>
      </c>
      <c r="K35" s="787">
        <v>0</v>
      </c>
      <c r="L35" s="787">
        <v>19</v>
      </c>
      <c r="M35" s="787">
        <v>0</v>
      </c>
      <c r="N35" s="787">
        <v>37.299999999999997</v>
      </c>
      <c r="O35" s="787">
        <v>1.7</v>
      </c>
      <c r="P35" s="787">
        <v>118.6</v>
      </c>
      <c r="Q35" s="787">
        <v>130.30000000000001</v>
      </c>
      <c r="R35" s="787">
        <v>2.5</v>
      </c>
      <c r="S35" s="880">
        <v>0</v>
      </c>
      <c r="T35" s="787">
        <v>6.2</v>
      </c>
      <c r="U35" s="882"/>
    </row>
    <row r="36" spans="1:30" s="750" customFormat="1">
      <c r="A36" s="749"/>
      <c r="B36" s="1002" t="s">
        <v>10</v>
      </c>
      <c r="C36" s="1003"/>
      <c r="D36" s="789">
        <f>SUM(D4:D35)</f>
        <v>4573.59</v>
      </c>
      <c r="E36" s="789">
        <f t="shared" ref="E36:T36" si="0">SUM(E4:E35)</f>
        <v>1709.73</v>
      </c>
      <c r="F36" s="789">
        <f t="shared" si="0"/>
        <v>656.89</v>
      </c>
      <c r="G36" s="789">
        <f t="shared" si="0"/>
        <v>56.23</v>
      </c>
      <c r="H36" s="789">
        <f t="shared" si="0"/>
        <v>1359.6100000000004</v>
      </c>
      <c r="I36" s="789">
        <f t="shared" si="0"/>
        <v>1991.91</v>
      </c>
      <c r="J36" s="789">
        <f t="shared" si="0"/>
        <v>74.024000000000001</v>
      </c>
      <c r="K36" s="789">
        <f t="shared" si="0"/>
        <v>41.7</v>
      </c>
      <c r="L36" s="789">
        <f t="shared" si="0"/>
        <v>479.12</v>
      </c>
      <c r="M36" s="789">
        <f t="shared" si="0"/>
        <v>109.12100000000001</v>
      </c>
      <c r="N36" s="789">
        <f t="shared" si="0"/>
        <v>707.38999999999987</v>
      </c>
      <c r="O36" s="789">
        <f t="shared" si="0"/>
        <v>47.1</v>
      </c>
      <c r="P36" s="789">
        <f t="shared" si="0"/>
        <v>4697.49</v>
      </c>
      <c r="Q36" s="789">
        <f t="shared" si="0"/>
        <v>1782.01</v>
      </c>
      <c r="R36" s="789">
        <f t="shared" si="0"/>
        <v>74.319999999999993</v>
      </c>
      <c r="S36" s="881">
        <f t="shared" si="0"/>
        <v>598.74</v>
      </c>
      <c r="T36" s="789">
        <f t="shared" si="0"/>
        <v>175.56999999999996</v>
      </c>
      <c r="U36" s="882"/>
    </row>
    <row r="37" spans="1:30">
      <c r="A37" s="30"/>
      <c r="B37" s="238"/>
      <c r="C37" s="239"/>
      <c r="D37" s="600"/>
      <c r="E37" s="600"/>
      <c r="F37" s="600"/>
      <c r="G37" s="600"/>
      <c r="H37" s="600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40"/>
      <c r="U37" s="173"/>
    </row>
    <row r="38" spans="1:30">
      <c r="A38" s="30"/>
      <c r="B38" s="238"/>
      <c r="C38" s="239"/>
      <c r="D38" s="601"/>
      <c r="E38" s="601"/>
      <c r="F38" s="601"/>
      <c r="G38" s="601"/>
      <c r="H38" s="601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41"/>
    </row>
    <row r="39" spans="1:30">
      <c r="A39" s="30"/>
      <c r="B39" s="242"/>
      <c r="C39" s="243"/>
      <c r="D39" s="602"/>
      <c r="E39" s="603"/>
      <c r="F39" s="603"/>
      <c r="G39" s="603"/>
      <c r="H39" s="603"/>
      <c r="I39" s="244"/>
      <c r="J39" s="244"/>
      <c r="K39" s="244"/>
      <c r="L39" s="244"/>
      <c r="M39" s="244"/>
      <c r="N39" s="244"/>
      <c r="O39" s="244"/>
      <c r="P39" s="244"/>
      <c r="Q39" s="244"/>
      <c r="R39" s="243"/>
      <c r="S39" s="243"/>
      <c r="T39" s="245"/>
    </row>
    <row r="40" spans="1:30">
      <c r="A40" s="30"/>
      <c r="B40" s="30"/>
      <c r="AD40" s="75" t="s">
        <v>119</v>
      </c>
    </row>
    <row r="43" spans="1:30">
      <c r="T43" s="68">
        <v>32</v>
      </c>
    </row>
    <row r="49" spans="5:20">
      <c r="E49" s="92"/>
      <c r="F49" s="92"/>
      <c r="G49" s="92"/>
      <c r="H49" s="92"/>
      <c r="I49" s="75"/>
      <c r="J49" s="75"/>
      <c r="K49" s="75"/>
      <c r="L49" s="75"/>
      <c r="M49" s="75"/>
      <c r="N49" s="75"/>
      <c r="O49" s="75"/>
      <c r="P49" s="75"/>
      <c r="Q49" s="75"/>
      <c r="T49" s="75"/>
    </row>
    <row r="50" spans="5:20">
      <c r="E50" s="92"/>
      <c r="F50" s="92"/>
      <c r="G50" s="92"/>
      <c r="H50" s="92"/>
      <c r="I50" s="75"/>
      <c r="J50" s="75"/>
      <c r="K50" s="75"/>
      <c r="L50" s="75"/>
      <c r="M50" s="75"/>
      <c r="N50" s="75"/>
      <c r="O50" s="75"/>
      <c r="P50" s="75"/>
      <c r="Q50" s="75"/>
      <c r="T50" s="75"/>
    </row>
    <row r="51" spans="5:20">
      <c r="E51" s="92"/>
      <c r="F51" s="92"/>
      <c r="G51" s="92"/>
      <c r="H51" s="92"/>
      <c r="I51" s="75"/>
      <c r="J51" s="75"/>
      <c r="K51" s="75"/>
      <c r="L51" s="75"/>
      <c r="M51" s="75"/>
      <c r="N51" s="75"/>
      <c r="O51" s="75"/>
      <c r="P51" s="75"/>
      <c r="Q51" s="75"/>
      <c r="T51" s="75"/>
    </row>
    <row r="52" spans="5:20">
      <c r="E52" s="92"/>
      <c r="F52" s="92"/>
      <c r="G52" s="92"/>
      <c r="H52" s="92"/>
      <c r="I52" s="75"/>
      <c r="J52" s="75"/>
      <c r="K52" s="75"/>
      <c r="L52" s="75"/>
      <c r="M52" s="75"/>
      <c r="N52" s="75"/>
      <c r="O52" s="75"/>
      <c r="P52" s="75"/>
      <c r="Q52" s="75"/>
      <c r="T52" s="75"/>
    </row>
    <row r="53" spans="5:20">
      <c r="E53" s="92"/>
      <c r="F53" s="92"/>
      <c r="G53" s="92"/>
      <c r="H53" s="92"/>
      <c r="I53" s="75"/>
      <c r="J53" s="75"/>
      <c r="K53" s="75"/>
      <c r="L53" s="75"/>
      <c r="M53" s="75"/>
      <c r="N53" s="75"/>
      <c r="O53" s="75"/>
      <c r="P53" s="75"/>
      <c r="Q53" s="75"/>
      <c r="T53" s="75"/>
    </row>
    <row r="54" spans="5:20">
      <c r="E54" s="92"/>
      <c r="F54" s="92"/>
      <c r="G54" s="92"/>
      <c r="H54" s="92"/>
      <c r="I54" s="75"/>
      <c r="J54" s="75"/>
      <c r="K54" s="75"/>
      <c r="L54" s="75"/>
      <c r="M54" s="75"/>
      <c r="N54" s="75"/>
      <c r="O54" s="75"/>
      <c r="P54" s="75"/>
      <c r="Q54" s="75"/>
      <c r="T54" s="75"/>
    </row>
    <row r="55" spans="5:20">
      <c r="E55" s="92"/>
      <c r="F55" s="92"/>
      <c r="G55" s="92"/>
      <c r="H55" s="92"/>
      <c r="I55" s="75"/>
      <c r="J55" s="75"/>
      <c r="K55" s="75"/>
      <c r="L55" s="75"/>
      <c r="M55" s="75"/>
      <c r="N55" s="75"/>
      <c r="O55" s="75"/>
      <c r="P55" s="75"/>
      <c r="Q55" s="75"/>
      <c r="T55" s="75"/>
    </row>
    <row r="56" spans="5:20">
      <c r="E56" s="92"/>
      <c r="F56" s="92"/>
      <c r="G56" s="92"/>
      <c r="H56" s="92"/>
      <c r="I56" s="75"/>
      <c r="J56" s="75"/>
      <c r="K56" s="75"/>
      <c r="L56" s="75"/>
      <c r="M56" s="75"/>
      <c r="N56" s="75"/>
      <c r="O56" s="75"/>
      <c r="P56" s="75"/>
      <c r="Q56" s="75"/>
      <c r="T56" s="75"/>
    </row>
    <row r="57" spans="5:20">
      <c r="E57" s="92"/>
      <c r="F57" s="92"/>
      <c r="G57" s="92"/>
      <c r="H57" s="92"/>
      <c r="I57" s="75"/>
      <c r="J57" s="75"/>
      <c r="K57" s="75"/>
      <c r="L57" s="75"/>
      <c r="M57" s="75"/>
      <c r="N57" s="75"/>
      <c r="O57" s="75"/>
      <c r="P57" s="75"/>
      <c r="Q57" s="75"/>
      <c r="T57" s="75"/>
    </row>
    <row r="58" spans="5:20">
      <c r="E58" s="92"/>
      <c r="F58" s="92"/>
      <c r="G58" s="92"/>
      <c r="H58" s="92"/>
      <c r="I58" s="75"/>
      <c r="J58" s="75"/>
      <c r="K58" s="75"/>
      <c r="L58" s="75"/>
      <c r="M58" s="75"/>
      <c r="N58" s="75"/>
      <c r="O58" s="75"/>
      <c r="P58" s="75"/>
      <c r="Q58" s="75"/>
      <c r="T58" s="75"/>
    </row>
    <row r="59" spans="5:20">
      <c r="E59" s="92"/>
      <c r="F59" s="92"/>
      <c r="G59" s="92"/>
      <c r="H59" s="92"/>
      <c r="I59" s="75"/>
      <c r="J59" s="75"/>
      <c r="K59" s="75"/>
      <c r="L59" s="75"/>
      <c r="M59" s="75"/>
      <c r="N59" s="75"/>
      <c r="O59" s="75"/>
      <c r="P59" s="75"/>
      <c r="Q59" s="75"/>
      <c r="T59" s="75"/>
    </row>
    <row r="60" spans="5:20">
      <c r="E60" s="92"/>
      <c r="F60" s="92"/>
      <c r="G60" s="92"/>
      <c r="H60" s="92"/>
      <c r="I60" s="75"/>
      <c r="J60" s="75"/>
      <c r="K60" s="75"/>
      <c r="L60" s="75"/>
      <c r="M60" s="75"/>
      <c r="N60" s="75"/>
      <c r="O60" s="75"/>
      <c r="P60" s="75"/>
      <c r="Q60" s="75"/>
      <c r="T60" s="75"/>
    </row>
    <row r="61" spans="5:20">
      <c r="E61" s="92"/>
      <c r="F61" s="92"/>
      <c r="G61" s="92"/>
      <c r="H61" s="92"/>
      <c r="I61" s="75"/>
      <c r="J61" s="75"/>
      <c r="K61" s="75"/>
      <c r="L61" s="75"/>
      <c r="M61" s="75"/>
      <c r="N61" s="75"/>
      <c r="O61" s="75"/>
      <c r="P61" s="75"/>
      <c r="Q61" s="75"/>
      <c r="T61" s="75"/>
    </row>
    <row r="62" spans="5:20">
      <c r="E62" s="92"/>
      <c r="F62" s="92"/>
      <c r="G62" s="92"/>
      <c r="H62" s="92"/>
      <c r="I62" s="75"/>
      <c r="J62" s="75"/>
      <c r="K62" s="75"/>
      <c r="L62" s="75"/>
      <c r="M62" s="75"/>
      <c r="N62" s="75"/>
      <c r="O62" s="75"/>
      <c r="P62" s="75"/>
      <c r="Q62" s="75"/>
      <c r="T62" s="75"/>
    </row>
    <row r="63" spans="5:20">
      <c r="E63" s="92"/>
      <c r="F63" s="92"/>
      <c r="G63" s="92"/>
      <c r="H63" s="92"/>
      <c r="I63" s="75"/>
      <c r="J63" s="75"/>
      <c r="K63" s="75"/>
      <c r="L63" s="75"/>
      <c r="M63" s="75"/>
      <c r="N63" s="75"/>
      <c r="O63" s="75"/>
      <c r="P63" s="75"/>
      <c r="Q63" s="75"/>
      <c r="T63" s="75"/>
    </row>
    <row r="64" spans="5:20">
      <c r="E64" s="92"/>
      <c r="F64" s="92"/>
      <c r="G64" s="92"/>
      <c r="H64" s="92"/>
      <c r="I64" s="75"/>
      <c r="J64" s="75"/>
      <c r="K64" s="75"/>
      <c r="L64" s="75"/>
      <c r="M64" s="75"/>
      <c r="N64" s="75"/>
      <c r="O64" s="75"/>
      <c r="P64" s="75"/>
      <c r="Q64" s="75"/>
      <c r="T64" s="75"/>
    </row>
    <row r="65" spans="5:20">
      <c r="E65" s="92"/>
      <c r="F65" s="92"/>
      <c r="G65" s="92"/>
      <c r="H65" s="92"/>
      <c r="I65" s="75"/>
      <c r="J65" s="75"/>
      <c r="K65" s="75"/>
      <c r="L65" s="75"/>
      <c r="M65" s="75"/>
      <c r="N65" s="75"/>
      <c r="O65" s="75"/>
      <c r="P65" s="75"/>
      <c r="Q65" s="75"/>
      <c r="T65" s="75"/>
    </row>
    <row r="66" spans="5:20">
      <c r="E66" s="92"/>
      <c r="F66" s="92"/>
      <c r="G66" s="92"/>
      <c r="H66" s="92"/>
      <c r="I66" s="75"/>
      <c r="J66" s="75"/>
      <c r="K66" s="75"/>
      <c r="L66" s="75"/>
      <c r="M66" s="75"/>
      <c r="N66" s="75"/>
      <c r="O66" s="75"/>
      <c r="P66" s="75"/>
      <c r="Q66" s="75"/>
      <c r="T66" s="75"/>
    </row>
    <row r="67" spans="5:20">
      <c r="E67" s="92"/>
      <c r="F67" s="92"/>
      <c r="G67" s="92"/>
      <c r="H67" s="92"/>
      <c r="I67" s="75"/>
      <c r="J67" s="75"/>
      <c r="K67" s="75"/>
      <c r="L67" s="75"/>
      <c r="M67" s="75"/>
      <c r="N67" s="75"/>
      <c r="O67" s="75"/>
      <c r="P67" s="75"/>
      <c r="Q67" s="75"/>
      <c r="T67" s="75"/>
    </row>
    <row r="68" spans="5:20">
      <c r="E68" s="92"/>
      <c r="F68" s="92"/>
      <c r="G68" s="92"/>
      <c r="H68" s="92"/>
      <c r="I68" s="75"/>
      <c r="J68" s="75"/>
      <c r="K68" s="75"/>
      <c r="L68" s="75"/>
      <c r="M68" s="75"/>
      <c r="N68" s="75"/>
      <c r="O68" s="75"/>
      <c r="P68" s="75"/>
      <c r="Q68" s="75"/>
      <c r="T68" s="75"/>
    </row>
    <row r="69" spans="5:20">
      <c r="E69" s="92"/>
      <c r="F69" s="92"/>
      <c r="G69" s="92"/>
      <c r="H69" s="92"/>
      <c r="I69" s="75"/>
      <c r="J69" s="75"/>
      <c r="K69" s="75"/>
      <c r="L69" s="75"/>
      <c r="M69" s="75"/>
      <c r="N69" s="75"/>
      <c r="O69" s="75"/>
      <c r="P69" s="75"/>
      <c r="Q69" s="75"/>
      <c r="T69" s="75"/>
    </row>
    <row r="70" spans="5:20">
      <c r="E70" s="92"/>
      <c r="F70" s="92"/>
      <c r="G70" s="92"/>
      <c r="H70" s="92"/>
      <c r="I70" s="75"/>
      <c r="J70" s="75"/>
      <c r="K70" s="75"/>
      <c r="L70" s="75"/>
      <c r="M70" s="75"/>
      <c r="N70" s="75"/>
      <c r="O70" s="75"/>
      <c r="P70" s="75"/>
      <c r="Q70" s="75"/>
      <c r="T70" s="75"/>
    </row>
    <row r="71" spans="5:20">
      <c r="E71" s="92"/>
      <c r="F71" s="92"/>
      <c r="G71" s="92"/>
      <c r="H71" s="92"/>
      <c r="I71" s="75"/>
      <c r="J71" s="75"/>
      <c r="K71" s="75"/>
      <c r="L71" s="75"/>
      <c r="M71" s="75"/>
      <c r="N71" s="75"/>
      <c r="O71" s="75"/>
      <c r="P71" s="75"/>
      <c r="Q71" s="75"/>
      <c r="T71" s="75"/>
    </row>
    <row r="72" spans="5:20">
      <c r="E72" s="92"/>
      <c r="F72" s="92"/>
      <c r="G72" s="92"/>
      <c r="H72" s="92"/>
      <c r="I72" s="75"/>
      <c r="J72" s="75"/>
      <c r="K72" s="75"/>
      <c r="L72" s="75"/>
      <c r="M72" s="75"/>
      <c r="N72" s="75"/>
      <c r="O72" s="75"/>
      <c r="P72" s="75"/>
      <c r="Q72" s="75"/>
      <c r="T72" s="75"/>
    </row>
    <row r="73" spans="5:20">
      <c r="E73" s="92"/>
      <c r="F73" s="92"/>
      <c r="G73" s="92"/>
      <c r="H73" s="92"/>
      <c r="I73" s="75"/>
      <c r="J73" s="75"/>
      <c r="K73" s="75"/>
      <c r="L73" s="75"/>
      <c r="M73" s="75"/>
      <c r="N73" s="75"/>
      <c r="O73" s="75"/>
      <c r="P73" s="75"/>
      <c r="Q73" s="75"/>
      <c r="T73" s="75"/>
    </row>
    <row r="74" spans="5:20">
      <c r="E74" s="92"/>
      <c r="F74" s="92"/>
      <c r="G74" s="92"/>
      <c r="H74" s="92"/>
      <c r="I74" s="75"/>
      <c r="J74" s="75"/>
      <c r="K74" s="75"/>
      <c r="L74" s="75"/>
      <c r="M74" s="75"/>
      <c r="N74" s="75"/>
      <c r="O74" s="75"/>
      <c r="P74" s="75"/>
      <c r="Q74" s="75"/>
      <c r="T74" s="75"/>
    </row>
  </sheetData>
  <mergeCells count="15">
    <mergeCell ref="B1:T1"/>
    <mergeCell ref="B36:C36"/>
    <mergeCell ref="B2:C3"/>
    <mergeCell ref="D2:F2"/>
    <mergeCell ref="H2:H3"/>
    <mergeCell ref="I2:I3"/>
    <mergeCell ref="K2:M2"/>
    <mergeCell ref="N2:N3"/>
    <mergeCell ref="O2:O3"/>
    <mergeCell ref="P2:P3"/>
    <mergeCell ref="Q2:Q3"/>
    <mergeCell ref="R2:R3"/>
    <mergeCell ref="S2:S3"/>
    <mergeCell ref="T2:T3"/>
    <mergeCell ref="J2:J3"/>
  </mergeCells>
  <pageMargins left="0.7" right="0.7" top="1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E29"/>
  <sheetViews>
    <sheetView view="pageBreakPreview" topLeftCell="A21" zoomScale="60" workbookViewId="0">
      <selection activeCell="C25" sqref="C25:G25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5">
      <c r="C17" s="9"/>
      <c r="D17" s="9"/>
    </row>
    <row r="18" spans="3:5">
      <c r="C18" s="9"/>
      <c r="D18" s="9"/>
    </row>
    <row r="19" spans="3:5">
      <c r="C19" s="9"/>
      <c r="D19" s="9"/>
    </row>
    <row r="20" spans="3:5">
      <c r="C20" s="9"/>
      <c r="D20" s="9"/>
    </row>
    <row r="22" spans="3:5">
      <c r="C22" s="9"/>
      <c r="D22" s="9"/>
    </row>
    <row r="23" spans="3:5">
      <c r="C23" s="9"/>
      <c r="D23" s="9"/>
    </row>
    <row r="24" spans="3:5">
      <c r="C24" s="9"/>
      <c r="D24" s="9"/>
    </row>
    <row r="25" spans="3:5" ht="46.5">
      <c r="C25" s="560" t="s">
        <v>160</v>
      </c>
      <c r="D25" s="561"/>
      <c r="E25" s="561"/>
    </row>
    <row r="26" spans="3:5">
      <c r="C26" s="9"/>
      <c r="D26" s="9"/>
    </row>
    <row r="27" spans="3:5">
      <c r="C27" s="9"/>
      <c r="D27" s="9"/>
    </row>
    <row r="28" spans="3:5">
      <c r="C28" s="9"/>
      <c r="D28" s="9"/>
    </row>
    <row r="29" spans="3:5">
      <c r="C29" s="9"/>
      <c r="D29" s="9"/>
    </row>
  </sheetData>
  <pageMargins left="1" right="0.3" top="0.5" bottom="0.3" header="0" footer="0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workbookViewId="0">
      <selection sqref="A1:L1"/>
    </sheetView>
  </sheetViews>
  <sheetFormatPr defaultColWidth="9.140625" defaultRowHeight="15"/>
  <cols>
    <col min="1" max="1" width="3" style="481" customWidth="1"/>
    <col min="2" max="2" width="15.5703125" style="260" customWidth="1"/>
    <col min="3" max="3" width="17.140625" style="253" customWidth="1"/>
    <col min="4" max="5" width="5.5703125" style="253" customWidth="1"/>
    <col min="6" max="6" width="5.42578125" style="253" customWidth="1"/>
    <col min="7" max="7" width="5.7109375" style="253" customWidth="1"/>
    <col min="8" max="8" width="5.5703125" style="253" customWidth="1"/>
    <col min="9" max="9" width="5.42578125" style="253" customWidth="1"/>
    <col min="10" max="10" width="4.28515625" style="253" customWidth="1"/>
    <col min="11" max="11" width="7.42578125" style="253" hidden="1" customWidth="1"/>
    <col min="12" max="12" width="6" style="258" customWidth="1"/>
    <col min="13" max="14" width="7.42578125" style="253" customWidth="1"/>
    <col min="15" max="15" width="9.5703125" style="253" customWidth="1"/>
    <col min="16" max="16384" width="9.140625" style="253"/>
  </cols>
  <sheetData>
    <row r="1" spans="1:14" ht="23.1" customHeight="1">
      <c r="A1" s="1018" t="s">
        <v>651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  <c r="L1" s="1019"/>
    </row>
    <row r="2" spans="1:14" ht="20.25" customHeight="1">
      <c r="A2" s="1020" t="s">
        <v>27</v>
      </c>
      <c r="B2" s="1020"/>
      <c r="C2" s="1021" t="s">
        <v>281</v>
      </c>
      <c r="D2" s="1024" t="s">
        <v>127</v>
      </c>
      <c r="E2" s="1024"/>
      <c r="F2" s="1024"/>
      <c r="G2" s="1024"/>
      <c r="H2" s="1024"/>
      <c r="I2" s="1024"/>
      <c r="J2" s="1024"/>
      <c r="K2" s="1025" t="s">
        <v>10</v>
      </c>
      <c r="L2" s="266"/>
    </row>
    <row r="3" spans="1:14" ht="15" customHeight="1">
      <c r="A3" s="1020"/>
      <c r="B3" s="1020"/>
      <c r="C3" s="1022"/>
      <c r="D3" s="1027" t="s">
        <v>120</v>
      </c>
      <c r="E3" s="1027" t="s">
        <v>121</v>
      </c>
      <c r="F3" s="1027" t="s">
        <v>122</v>
      </c>
      <c r="G3" s="1027" t="s">
        <v>123</v>
      </c>
      <c r="H3" s="1027" t="s">
        <v>124</v>
      </c>
      <c r="I3" s="1027" t="s">
        <v>125</v>
      </c>
      <c r="J3" s="1027" t="s">
        <v>126</v>
      </c>
      <c r="K3" s="1026"/>
      <c r="L3" s="1028" t="s">
        <v>10</v>
      </c>
    </row>
    <row r="4" spans="1:14" ht="15" customHeight="1">
      <c r="A4" s="1020"/>
      <c r="B4" s="1020"/>
      <c r="C4" s="1022"/>
      <c r="D4" s="1027"/>
      <c r="E4" s="1027"/>
      <c r="F4" s="1027"/>
      <c r="G4" s="1027"/>
      <c r="H4" s="1027"/>
      <c r="I4" s="1027"/>
      <c r="J4" s="1027"/>
      <c r="K4" s="1026"/>
      <c r="L4" s="1029"/>
    </row>
    <row r="5" spans="1:14" ht="15" customHeight="1">
      <c r="A5" s="1020"/>
      <c r="B5" s="1020"/>
      <c r="C5" s="1022"/>
      <c r="D5" s="1027"/>
      <c r="E5" s="1027"/>
      <c r="F5" s="1027"/>
      <c r="G5" s="1027"/>
      <c r="H5" s="1027"/>
      <c r="I5" s="1027"/>
      <c r="J5" s="1027"/>
      <c r="K5" s="1026"/>
      <c r="L5" s="1029"/>
    </row>
    <row r="6" spans="1:14" ht="63" customHeight="1">
      <c r="A6" s="1020"/>
      <c r="B6" s="1020"/>
      <c r="C6" s="1023"/>
      <c r="D6" s="1027"/>
      <c r="E6" s="1027"/>
      <c r="F6" s="1027"/>
      <c r="G6" s="1027"/>
      <c r="H6" s="1027"/>
      <c r="I6" s="1027"/>
      <c r="J6" s="1027"/>
      <c r="K6" s="1026"/>
      <c r="L6" s="1030"/>
    </row>
    <row r="7" spans="1:14" ht="21" customHeight="1">
      <c r="A7" s="255">
        <v>1</v>
      </c>
      <c r="B7" s="476" t="s">
        <v>416</v>
      </c>
      <c r="C7" s="477" t="s">
        <v>531</v>
      </c>
      <c r="D7" s="262" t="s">
        <v>547</v>
      </c>
      <c r="E7" s="255"/>
      <c r="F7" s="255"/>
      <c r="G7" s="255"/>
      <c r="H7" s="255"/>
      <c r="I7" s="263"/>
      <c r="J7" s="263"/>
      <c r="K7" s="264"/>
      <c r="L7" s="263">
        <v>1</v>
      </c>
    </row>
    <row r="8" spans="1:14" ht="24" customHeight="1">
      <c r="A8" s="255">
        <v>2</v>
      </c>
      <c r="B8" s="476" t="s">
        <v>1478</v>
      </c>
      <c r="C8" s="477" t="s">
        <v>532</v>
      </c>
      <c r="D8" s="262" t="s">
        <v>547</v>
      </c>
      <c r="E8" s="255"/>
      <c r="F8" s="255"/>
      <c r="G8" s="255"/>
      <c r="H8" s="255"/>
      <c r="I8" s="263"/>
      <c r="J8" s="263"/>
      <c r="K8" s="264"/>
      <c r="L8" s="263">
        <v>1</v>
      </c>
    </row>
    <row r="9" spans="1:14" ht="25.5">
      <c r="A9" s="255">
        <v>3</v>
      </c>
      <c r="B9" s="476" t="s">
        <v>510</v>
      </c>
      <c r="C9" s="477" t="s">
        <v>533</v>
      </c>
      <c r="D9" s="261"/>
      <c r="E9" s="262" t="s">
        <v>547</v>
      </c>
      <c r="F9" s="255"/>
      <c r="G9" s="255"/>
      <c r="H9" s="255"/>
      <c r="I9" s="263"/>
      <c r="J9" s="263"/>
      <c r="K9" s="264">
        <v>1</v>
      </c>
      <c r="L9" s="265">
        <v>1</v>
      </c>
    </row>
    <row r="10" spans="1:14">
      <c r="A10" s="255"/>
      <c r="B10" s="476" t="s">
        <v>419</v>
      </c>
      <c r="C10" s="477" t="s">
        <v>976</v>
      </c>
      <c r="D10" s="1035" t="s">
        <v>970</v>
      </c>
      <c r="E10" s="1036"/>
      <c r="F10" s="1036"/>
      <c r="G10" s="1036"/>
      <c r="H10" s="1036"/>
      <c r="I10" s="1036"/>
      <c r="J10" s="1036"/>
      <c r="K10" s="1036"/>
      <c r="L10" s="1037"/>
    </row>
    <row r="11" spans="1:14" ht="25.5">
      <c r="A11" s="255">
        <v>4</v>
      </c>
      <c r="B11" s="476" t="s">
        <v>420</v>
      </c>
      <c r="C11" s="477" t="s">
        <v>534</v>
      </c>
      <c r="D11" s="262">
        <v>0</v>
      </c>
      <c r="E11" s="262" t="s">
        <v>547</v>
      </c>
      <c r="F11" s="262"/>
      <c r="G11" s="262"/>
      <c r="H11" s="262"/>
      <c r="I11" s="262"/>
      <c r="J11" s="262"/>
      <c r="K11" s="262">
        <v>0</v>
      </c>
      <c r="L11" s="262">
        <v>0</v>
      </c>
    </row>
    <row r="12" spans="1:14" ht="25.5">
      <c r="A12" s="255">
        <v>5</v>
      </c>
      <c r="B12" s="476" t="s">
        <v>421</v>
      </c>
      <c r="C12" s="477" t="s">
        <v>548</v>
      </c>
      <c r="D12" s="262" t="s">
        <v>547</v>
      </c>
      <c r="E12" s="255"/>
      <c r="F12" s="255"/>
      <c r="G12" s="255"/>
      <c r="H12" s="255"/>
      <c r="I12" s="255"/>
      <c r="J12" s="255"/>
      <c r="K12" s="264"/>
      <c r="L12" s="263">
        <v>1</v>
      </c>
      <c r="N12" s="254"/>
    </row>
    <row r="13" spans="1:14" ht="21" customHeight="1">
      <c r="A13" s="255">
        <v>6</v>
      </c>
      <c r="B13" s="476" t="s">
        <v>965</v>
      </c>
      <c r="C13" s="477"/>
      <c r="D13" s="1035" t="s">
        <v>970</v>
      </c>
      <c r="E13" s="1036"/>
      <c r="F13" s="1036"/>
      <c r="G13" s="1036"/>
      <c r="H13" s="1036"/>
      <c r="I13" s="1036"/>
      <c r="J13" s="1036"/>
      <c r="K13" s="1036"/>
      <c r="L13" s="1037"/>
    </row>
    <row r="14" spans="1:14" ht="25.5">
      <c r="A14" s="255"/>
      <c r="B14" s="476" t="s">
        <v>1042</v>
      </c>
      <c r="C14" s="477"/>
      <c r="D14" s="1035" t="s">
        <v>970</v>
      </c>
      <c r="E14" s="1036"/>
      <c r="F14" s="1036"/>
      <c r="G14" s="1036"/>
      <c r="H14" s="1036"/>
      <c r="I14" s="1036"/>
      <c r="J14" s="1036"/>
      <c r="K14" s="1036"/>
      <c r="L14" s="1037"/>
    </row>
    <row r="15" spans="1:14">
      <c r="A15" s="255">
        <v>7</v>
      </c>
      <c r="B15" s="478" t="s">
        <v>424</v>
      </c>
      <c r="C15" s="477" t="s">
        <v>1057</v>
      </c>
      <c r="D15" s="262" t="s">
        <v>547</v>
      </c>
      <c r="E15" s="262"/>
      <c r="F15" s="262"/>
      <c r="G15" s="262"/>
      <c r="H15" s="262"/>
      <c r="I15" s="262"/>
      <c r="J15" s="262"/>
      <c r="K15" s="262">
        <v>0</v>
      </c>
      <c r="L15" s="262">
        <v>0</v>
      </c>
    </row>
    <row r="16" spans="1:14" ht="25.5">
      <c r="A16" s="255"/>
      <c r="B16" s="479" t="s">
        <v>1076</v>
      </c>
      <c r="C16" s="477"/>
      <c r="D16" s="262">
        <v>0</v>
      </c>
      <c r="E16" s="262"/>
      <c r="F16" s="262"/>
      <c r="G16" s="262"/>
      <c r="H16" s="262"/>
      <c r="I16" s="262"/>
      <c r="J16" s="262"/>
      <c r="K16" s="262">
        <v>0</v>
      </c>
      <c r="L16" s="262">
        <v>0</v>
      </c>
    </row>
    <row r="17" spans="1:12">
      <c r="A17" s="255"/>
      <c r="B17" s="479" t="s">
        <v>426</v>
      </c>
      <c r="C17" s="477"/>
      <c r="D17" s="1035" t="s">
        <v>970</v>
      </c>
      <c r="E17" s="1036"/>
      <c r="F17" s="1036"/>
      <c r="G17" s="1036"/>
      <c r="H17" s="1036"/>
      <c r="I17" s="1036"/>
      <c r="J17" s="1036"/>
      <c r="K17" s="1036"/>
      <c r="L17" s="1037"/>
    </row>
    <row r="18" spans="1:12" ht="25.5">
      <c r="A18" s="255"/>
      <c r="B18" s="479" t="s">
        <v>427</v>
      </c>
      <c r="C18" s="477" t="s">
        <v>1077</v>
      </c>
      <c r="D18" s="262" t="s">
        <v>547</v>
      </c>
      <c r="E18" s="262"/>
      <c r="F18" s="262"/>
      <c r="G18" s="262"/>
      <c r="H18" s="262"/>
      <c r="I18" s="262"/>
      <c r="J18" s="262">
        <v>0</v>
      </c>
      <c r="K18" s="262">
        <v>0</v>
      </c>
      <c r="L18" s="262">
        <v>0</v>
      </c>
    </row>
    <row r="19" spans="1:12">
      <c r="A19" s="255"/>
      <c r="B19" s="479" t="s">
        <v>428</v>
      </c>
      <c r="C19" s="477"/>
      <c r="D19" s="1035" t="s">
        <v>970</v>
      </c>
      <c r="E19" s="1036"/>
      <c r="F19" s="1036"/>
      <c r="G19" s="1036"/>
      <c r="H19" s="1036"/>
      <c r="I19" s="1036"/>
      <c r="J19" s="1036"/>
      <c r="K19" s="1036"/>
      <c r="L19" s="1037"/>
    </row>
    <row r="20" spans="1:12" ht="32.25" customHeight="1">
      <c r="A20" s="255">
        <v>9</v>
      </c>
      <c r="B20" s="476" t="s">
        <v>429</v>
      </c>
      <c r="C20" s="477" t="s">
        <v>535</v>
      </c>
      <c r="D20" s="262" t="s">
        <v>547</v>
      </c>
      <c r="E20" s="262"/>
      <c r="F20" s="262"/>
      <c r="G20" s="262"/>
      <c r="H20" s="262"/>
      <c r="I20" s="262"/>
      <c r="J20" s="262"/>
      <c r="K20" s="262">
        <v>0</v>
      </c>
      <c r="L20" s="262">
        <v>0</v>
      </c>
    </row>
    <row r="21" spans="1:12" ht="21" customHeight="1">
      <c r="A21" s="255">
        <v>10</v>
      </c>
      <c r="B21" s="476" t="s">
        <v>430</v>
      </c>
      <c r="C21" s="477" t="s">
        <v>536</v>
      </c>
      <c r="D21" s="262" t="s">
        <v>547</v>
      </c>
      <c r="E21" s="255"/>
      <c r="F21" s="255"/>
      <c r="G21" s="255"/>
      <c r="H21" s="255"/>
      <c r="I21" s="255"/>
      <c r="J21" s="255"/>
      <c r="K21" s="255">
        <v>0</v>
      </c>
      <c r="L21" s="255">
        <v>1</v>
      </c>
    </row>
    <row r="22" spans="1:12" ht="33" customHeight="1">
      <c r="A22" s="255">
        <v>11</v>
      </c>
      <c r="B22" s="1034" t="s">
        <v>431</v>
      </c>
      <c r="C22" s="477" t="s">
        <v>537</v>
      </c>
      <c r="D22" s="262" t="s">
        <v>547</v>
      </c>
      <c r="E22" s="255"/>
      <c r="F22" s="255"/>
      <c r="G22" s="255"/>
      <c r="H22" s="255"/>
      <c r="I22" s="255"/>
      <c r="J22" s="255"/>
      <c r="K22" s="264"/>
      <c r="L22" s="263">
        <v>1</v>
      </c>
    </row>
    <row r="23" spans="1:12" ht="36" customHeight="1">
      <c r="A23" s="255">
        <v>12</v>
      </c>
      <c r="B23" s="1034"/>
      <c r="C23" s="477" t="s">
        <v>549</v>
      </c>
      <c r="D23" s="262" t="s">
        <v>547</v>
      </c>
      <c r="E23" s="255"/>
      <c r="F23" s="255"/>
      <c r="G23" s="255"/>
      <c r="H23" s="255"/>
      <c r="I23" s="263">
        <v>1</v>
      </c>
      <c r="J23" s="255"/>
      <c r="K23" s="264"/>
      <c r="L23" s="263">
        <v>1</v>
      </c>
    </row>
    <row r="24" spans="1:12">
      <c r="A24" s="255"/>
      <c r="B24" s="478" t="s">
        <v>1191</v>
      </c>
      <c r="C24" s="477"/>
      <c r="D24" s="1035" t="s">
        <v>970</v>
      </c>
      <c r="E24" s="1036"/>
      <c r="F24" s="1036"/>
      <c r="G24" s="1036"/>
      <c r="H24" s="1036"/>
      <c r="I24" s="1036"/>
      <c r="J24" s="1036"/>
      <c r="K24" s="1036"/>
      <c r="L24" s="1037"/>
    </row>
    <row r="25" spans="1:12" ht="32.25" customHeight="1">
      <c r="A25" s="255">
        <v>13</v>
      </c>
      <c r="B25" s="476" t="s">
        <v>433</v>
      </c>
      <c r="C25" s="477" t="s">
        <v>538</v>
      </c>
      <c r="D25" s="262" t="s">
        <v>547</v>
      </c>
      <c r="E25" s="255"/>
      <c r="F25" s="255"/>
      <c r="G25" s="255"/>
      <c r="H25" s="255"/>
      <c r="I25" s="255"/>
      <c r="J25" s="255"/>
      <c r="K25" s="264"/>
      <c r="L25" s="263">
        <v>1</v>
      </c>
    </row>
    <row r="26" spans="1:12" ht="24.75" customHeight="1">
      <c r="A26" s="255">
        <v>14</v>
      </c>
      <c r="B26" s="476" t="s">
        <v>434</v>
      </c>
      <c r="C26" s="477" t="s">
        <v>550</v>
      </c>
      <c r="D26" s="262" t="s">
        <v>547</v>
      </c>
      <c r="E26" s="255"/>
      <c r="F26" s="255"/>
      <c r="G26" s="255"/>
      <c r="H26" s="255"/>
      <c r="I26" s="255"/>
      <c r="J26" s="255"/>
      <c r="K26" s="264"/>
      <c r="L26" s="263">
        <v>1</v>
      </c>
    </row>
    <row r="27" spans="1:12" ht="36" customHeight="1">
      <c r="A27" s="255">
        <v>15</v>
      </c>
      <c r="B27" s="476" t="s">
        <v>435</v>
      </c>
      <c r="C27" s="477" t="s">
        <v>539</v>
      </c>
      <c r="D27" s="262" t="s">
        <v>547</v>
      </c>
      <c r="E27" s="255"/>
      <c r="F27" s="255"/>
      <c r="G27" s="255"/>
      <c r="H27" s="255"/>
      <c r="I27" s="255"/>
      <c r="J27" s="255"/>
      <c r="K27" s="264"/>
      <c r="L27" s="263">
        <v>1</v>
      </c>
    </row>
    <row r="28" spans="1:12" ht="34.5" customHeight="1">
      <c r="A28" s="255">
        <v>16</v>
      </c>
      <c r="B28" s="1034" t="s">
        <v>436</v>
      </c>
      <c r="C28" s="477" t="s">
        <v>540</v>
      </c>
      <c r="D28" s="255"/>
      <c r="E28" s="262" t="s">
        <v>547</v>
      </c>
      <c r="F28" s="255"/>
      <c r="G28" s="255"/>
      <c r="H28" s="255"/>
      <c r="I28" s="263"/>
      <c r="J28" s="263"/>
      <c r="K28" s="264"/>
      <c r="L28" s="263">
        <v>1</v>
      </c>
    </row>
    <row r="29" spans="1:12" ht="32.25" customHeight="1">
      <c r="A29" s="255">
        <v>17</v>
      </c>
      <c r="B29" s="1034"/>
      <c r="C29" s="477" t="s">
        <v>541</v>
      </c>
      <c r="D29" s="257"/>
      <c r="E29" s="262" t="s">
        <v>547</v>
      </c>
      <c r="F29" s="257"/>
      <c r="G29" s="257"/>
      <c r="H29" s="257"/>
      <c r="I29" s="257"/>
      <c r="J29" s="257"/>
      <c r="K29" s="256"/>
      <c r="L29" s="257">
        <v>1</v>
      </c>
    </row>
    <row r="30" spans="1:12">
      <c r="A30" s="255"/>
      <c r="B30" s="478" t="s">
        <v>1269</v>
      </c>
      <c r="C30" s="477"/>
      <c r="D30" s="1035" t="s">
        <v>970</v>
      </c>
      <c r="E30" s="1036"/>
      <c r="F30" s="1036"/>
      <c r="G30" s="1036"/>
      <c r="H30" s="1036"/>
      <c r="I30" s="1036"/>
      <c r="J30" s="1036"/>
      <c r="K30" s="1036"/>
      <c r="L30" s="1037"/>
    </row>
    <row r="31" spans="1:12">
      <c r="A31" s="255"/>
      <c r="B31" s="480" t="s">
        <v>1297</v>
      </c>
      <c r="C31" s="477"/>
      <c r="D31" s="1035" t="s">
        <v>970</v>
      </c>
      <c r="E31" s="1036"/>
      <c r="F31" s="1036"/>
      <c r="G31" s="1036"/>
      <c r="H31" s="1036"/>
      <c r="I31" s="1036"/>
      <c r="J31" s="1036"/>
      <c r="K31" s="1036"/>
      <c r="L31" s="1037"/>
    </row>
    <row r="32" spans="1:12">
      <c r="A32" s="255"/>
      <c r="B32" s="479" t="s">
        <v>1314</v>
      </c>
      <c r="C32" s="477"/>
      <c r="D32" s="1035" t="s">
        <v>970</v>
      </c>
      <c r="E32" s="1036"/>
      <c r="F32" s="1036"/>
      <c r="G32" s="1036"/>
      <c r="H32" s="1036"/>
      <c r="I32" s="1036"/>
      <c r="J32" s="1036"/>
      <c r="K32" s="1036"/>
      <c r="L32" s="1037"/>
    </row>
    <row r="33" spans="1:14">
      <c r="A33" s="255"/>
      <c r="B33" s="479" t="s">
        <v>465</v>
      </c>
      <c r="C33" s="477"/>
      <c r="D33" s="1035" t="s">
        <v>970</v>
      </c>
      <c r="E33" s="1036"/>
      <c r="F33" s="1036"/>
      <c r="G33" s="1036"/>
      <c r="H33" s="1036"/>
      <c r="I33" s="1036"/>
      <c r="J33" s="1036"/>
      <c r="K33" s="1036"/>
      <c r="L33" s="1037"/>
    </row>
    <row r="34" spans="1:14" ht="25.5">
      <c r="A34" s="255"/>
      <c r="B34" s="479" t="s">
        <v>1348</v>
      </c>
      <c r="C34" s="477"/>
      <c r="D34" s="1035" t="s">
        <v>970</v>
      </c>
      <c r="E34" s="1036"/>
      <c r="F34" s="1036"/>
      <c r="G34" s="1036"/>
      <c r="H34" s="1036"/>
      <c r="I34" s="1036"/>
      <c r="J34" s="1036"/>
      <c r="K34" s="1036"/>
      <c r="L34" s="1037"/>
    </row>
    <row r="35" spans="1:14">
      <c r="A35" s="255">
        <v>18</v>
      </c>
      <c r="B35" s="1038" t="s">
        <v>452</v>
      </c>
      <c r="C35" s="477" t="s">
        <v>542</v>
      </c>
      <c r="D35" s="262" t="s">
        <v>547</v>
      </c>
      <c r="E35" s="255"/>
      <c r="F35" s="255"/>
      <c r="G35" s="255"/>
      <c r="H35" s="255"/>
      <c r="I35" s="255"/>
      <c r="J35" s="255"/>
      <c r="K35" s="256"/>
      <c r="L35" s="257">
        <v>1</v>
      </c>
    </row>
    <row r="36" spans="1:14">
      <c r="A36" s="255">
        <v>19</v>
      </c>
      <c r="B36" s="1038"/>
      <c r="C36" s="477" t="s">
        <v>543</v>
      </c>
      <c r="D36" s="262" t="s">
        <v>547</v>
      </c>
      <c r="E36" s="263"/>
      <c r="F36" s="263"/>
      <c r="G36" s="263"/>
      <c r="H36" s="263"/>
      <c r="I36" s="263"/>
      <c r="J36" s="263"/>
      <c r="K36" s="264"/>
      <c r="L36" s="263">
        <v>1</v>
      </c>
    </row>
    <row r="37" spans="1:14" ht="33" customHeight="1">
      <c r="A37" s="255"/>
      <c r="B37" s="479" t="s">
        <v>457</v>
      </c>
      <c r="C37" s="477" t="s">
        <v>544</v>
      </c>
      <c r="D37" s="262" t="s">
        <v>547</v>
      </c>
      <c r="E37" s="263"/>
      <c r="F37" s="263"/>
      <c r="G37" s="263"/>
      <c r="H37" s="263"/>
      <c r="I37" s="263"/>
      <c r="J37" s="263"/>
      <c r="K37" s="264"/>
      <c r="L37" s="263">
        <v>1</v>
      </c>
    </row>
    <row r="38" spans="1:14">
      <c r="A38" s="255">
        <v>20</v>
      </c>
      <c r="B38" s="476" t="s">
        <v>1366</v>
      </c>
      <c r="C38" s="477"/>
      <c r="D38" s="1035" t="s">
        <v>970</v>
      </c>
      <c r="E38" s="1036"/>
      <c r="F38" s="1036"/>
      <c r="G38" s="1036"/>
      <c r="H38" s="1036"/>
      <c r="I38" s="1036"/>
      <c r="J38" s="1036"/>
      <c r="K38" s="1036"/>
      <c r="L38" s="1037"/>
    </row>
    <row r="39" spans="1:14" ht="25.5">
      <c r="A39" s="255"/>
      <c r="B39" s="476" t="s">
        <v>648</v>
      </c>
      <c r="C39" s="477" t="s">
        <v>1545</v>
      </c>
      <c r="D39" s="262"/>
      <c r="E39" s="266"/>
      <c r="F39" s="266"/>
      <c r="G39" s="266"/>
      <c r="H39" s="266"/>
      <c r="I39" s="266"/>
      <c r="J39" s="266"/>
      <c r="K39" s="267"/>
      <c r="L39" s="266"/>
    </row>
    <row r="40" spans="1:14">
      <c r="A40" s="255">
        <v>21</v>
      </c>
      <c r="B40" s="479" t="s">
        <v>551</v>
      </c>
      <c r="C40" s="1031" t="s">
        <v>970</v>
      </c>
      <c r="D40" s="1032"/>
      <c r="E40" s="1032"/>
      <c r="F40" s="1032"/>
      <c r="G40" s="1032"/>
      <c r="H40" s="1032"/>
      <c r="I40" s="1032"/>
      <c r="J40" s="1032"/>
      <c r="K40" s="1032"/>
      <c r="L40" s="1033"/>
    </row>
    <row r="41" spans="1:14">
      <c r="A41" s="255">
        <v>22</v>
      </c>
      <c r="B41" s="476" t="s">
        <v>453</v>
      </c>
      <c r="C41" s="477" t="s">
        <v>546</v>
      </c>
      <c r="D41" s="262" t="s">
        <v>547</v>
      </c>
      <c r="E41" s="266"/>
      <c r="F41" s="266"/>
      <c r="G41" s="266"/>
      <c r="H41" s="266"/>
      <c r="I41" s="266"/>
      <c r="J41" s="266"/>
      <c r="K41" s="267"/>
      <c r="L41" s="266">
        <v>1</v>
      </c>
      <c r="M41" s="259"/>
      <c r="N41" s="259"/>
    </row>
    <row r="42" spans="1:14">
      <c r="A42" s="263"/>
      <c r="B42" s="476"/>
      <c r="C42" s="477" t="s">
        <v>10</v>
      </c>
      <c r="D42" s="266">
        <v>18</v>
      </c>
      <c r="E42" s="266">
        <v>4</v>
      </c>
      <c r="F42" s="266"/>
      <c r="G42" s="266"/>
      <c r="H42" s="266"/>
      <c r="I42" s="266"/>
      <c r="J42" s="266"/>
      <c r="K42" s="266"/>
      <c r="L42" s="266"/>
    </row>
    <row r="43" spans="1:14">
      <c r="J43" s="259"/>
      <c r="K43" s="259"/>
      <c r="L43" s="259"/>
      <c r="M43" s="259"/>
    </row>
    <row r="44" spans="1:14">
      <c r="J44" s="259"/>
      <c r="K44" s="259"/>
      <c r="L44" s="259"/>
      <c r="M44" s="259"/>
    </row>
    <row r="45" spans="1:14">
      <c r="J45" s="259"/>
      <c r="K45" s="259"/>
      <c r="L45" s="259"/>
      <c r="M45" s="259"/>
    </row>
    <row r="46" spans="1:14">
      <c r="J46" s="259"/>
      <c r="K46" s="259"/>
      <c r="L46" s="259"/>
      <c r="M46" s="259"/>
    </row>
    <row r="47" spans="1:14">
      <c r="J47" s="259"/>
      <c r="K47" s="259"/>
      <c r="L47" s="259"/>
      <c r="M47" s="259"/>
    </row>
    <row r="48" spans="1:14">
      <c r="J48" s="259"/>
      <c r="K48" s="259"/>
      <c r="L48" s="259"/>
      <c r="M48" s="259"/>
    </row>
    <row r="49" spans="2:12">
      <c r="B49" s="253"/>
      <c r="L49" s="253"/>
    </row>
    <row r="50" spans="2:12">
      <c r="B50" s="253"/>
      <c r="L50" s="253"/>
    </row>
    <row r="51" spans="2:12">
      <c r="B51" s="253"/>
      <c r="L51" s="253"/>
    </row>
    <row r="52" spans="2:12">
      <c r="B52" s="253"/>
      <c r="L52" s="253"/>
    </row>
    <row r="53" spans="2:12">
      <c r="B53" s="253"/>
      <c r="L53" s="253"/>
    </row>
    <row r="54" spans="2:12">
      <c r="B54" s="253"/>
      <c r="L54" s="253"/>
    </row>
    <row r="55" spans="2:12">
      <c r="B55" s="253"/>
      <c r="L55" s="253"/>
    </row>
    <row r="56" spans="2:12">
      <c r="B56" s="253"/>
      <c r="L56" s="253"/>
    </row>
    <row r="57" spans="2:12">
      <c r="B57" s="253"/>
      <c r="L57" s="253"/>
    </row>
    <row r="58" spans="2:12">
      <c r="B58" s="253"/>
      <c r="L58" s="253"/>
    </row>
    <row r="59" spans="2:12">
      <c r="B59" s="253"/>
      <c r="L59" s="253"/>
    </row>
    <row r="60" spans="2:12">
      <c r="B60" s="253"/>
      <c r="L60" s="253"/>
    </row>
    <row r="61" spans="2:12">
      <c r="B61" s="253"/>
      <c r="L61" s="253"/>
    </row>
    <row r="62" spans="2:12">
      <c r="B62" s="253"/>
      <c r="L62" s="253"/>
    </row>
    <row r="63" spans="2:12">
      <c r="B63" s="253"/>
      <c r="L63" s="253"/>
    </row>
    <row r="64" spans="2:12">
      <c r="B64" s="253"/>
      <c r="L64" s="253"/>
    </row>
    <row r="65" spans="2:12">
      <c r="B65" s="253"/>
      <c r="L65" s="253"/>
    </row>
    <row r="66" spans="2:12">
      <c r="B66" s="253"/>
      <c r="L66" s="253"/>
    </row>
    <row r="67" spans="2:12">
      <c r="B67" s="253"/>
      <c r="L67" s="253"/>
    </row>
    <row r="68" spans="2:12">
      <c r="B68" s="253"/>
      <c r="L68" s="253"/>
    </row>
    <row r="69" spans="2:12">
      <c r="B69" s="253"/>
      <c r="L69" s="253"/>
    </row>
    <row r="70" spans="2:12">
      <c r="B70" s="253"/>
      <c r="L70" s="253"/>
    </row>
    <row r="71" spans="2:12">
      <c r="B71" s="253"/>
      <c r="L71" s="253"/>
    </row>
    <row r="72" spans="2:12">
      <c r="B72" s="253"/>
      <c r="L72" s="253"/>
    </row>
    <row r="73" spans="2:12">
      <c r="B73" s="253"/>
      <c r="L73" s="253"/>
    </row>
    <row r="74" spans="2:12">
      <c r="B74" s="253"/>
      <c r="L74" s="253"/>
    </row>
    <row r="75" spans="2:12">
      <c r="L75" s="259"/>
    </row>
    <row r="76" spans="2:12">
      <c r="L76" s="259"/>
    </row>
    <row r="77" spans="2:12">
      <c r="L77" s="259"/>
    </row>
    <row r="78" spans="2:12">
      <c r="L78" s="259"/>
    </row>
    <row r="79" spans="2:12">
      <c r="L79" s="259">
        <v>34</v>
      </c>
    </row>
    <row r="80" spans="2:12">
      <c r="L80" s="259"/>
    </row>
    <row r="81" spans="12:12">
      <c r="L81" s="259"/>
    </row>
    <row r="82" spans="12:12">
      <c r="L82" s="259"/>
    </row>
    <row r="83" spans="12:12">
      <c r="L83" s="259"/>
    </row>
    <row r="84" spans="12:12">
      <c r="L84" s="259"/>
    </row>
    <row r="85" spans="12:12">
      <c r="L85" s="259"/>
    </row>
    <row r="86" spans="12:12">
      <c r="L86" s="259"/>
    </row>
    <row r="87" spans="12:12">
      <c r="L87" s="259"/>
    </row>
    <row r="88" spans="12:12">
      <c r="L88" s="259"/>
    </row>
    <row r="89" spans="12:12">
      <c r="L89" s="259"/>
    </row>
    <row r="90" spans="12:12">
      <c r="L90" s="259"/>
    </row>
    <row r="91" spans="12:12">
      <c r="L91" s="259"/>
    </row>
    <row r="92" spans="12:12">
      <c r="L92" s="259"/>
    </row>
    <row r="93" spans="12:12">
      <c r="L93" s="259"/>
    </row>
    <row r="94" spans="12:12">
      <c r="L94" s="259"/>
    </row>
    <row r="95" spans="12:12">
      <c r="L95" s="259"/>
    </row>
    <row r="96" spans="12:12">
      <c r="L96" s="259"/>
    </row>
    <row r="97" spans="12:12">
      <c r="L97" s="259"/>
    </row>
    <row r="98" spans="12:12">
      <c r="L98" s="259"/>
    </row>
    <row r="99" spans="12:12">
      <c r="L99" s="259"/>
    </row>
    <row r="100" spans="12:12">
      <c r="L100" s="259"/>
    </row>
    <row r="101" spans="12:12">
      <c r="L101" s="259"/>
    </row>
    <row r="102" spans="12:12">
      <c r="L102" s="259"/>
    </row>
    <row r="103" spans="12:12">
      <c r="L103" s="259"/>
    </row>
    <row r="104" spans="12:12">
      <c r="L104" s="259"/>
    </row>
    <row r="105" spans="12:12">
      <c r="L105" s="259"/>
    </row>
    <row r="106" spans="12:12">
      <c r="L106" s="259"/>
    </row>
    <row r="107" spans="12:12">
      <c r="L107" s="259"/>
    </row>
    <row r="108" spans="12:12">
      <c r="L108" s="259"/>
    </row>
    <row r="109" spans="12:12">
      <c r="L109" s="259"/>
    </row>
    <row r="110" spans="12:12">
      <c r="L110" s="259"/>
    </row>
    <row r="111" spans="12:12">
      <c r="L111" s="259"/>
    </row>
    <row r="112" spans="12:12">
      <c r="L112" s="259"/>
    </row>
    <row r="113" spans="12:12">
      <c r="L113" s="259"/>
    </row>
    <row r="114" spans="12:12">
      <c r="L114" s="259"/>
    </row>
    <row r="115" spans="12:12">
      <c r="L115" s="259"/>
    </row>
    <row r="116" spans="12:12">
      <c r="L116" s="259"/>
    </row>
    <row r="117" spans="12:12">
      <c r="L117" s="259"/>
    </row>
    <row r="118" spans="12:12">
      <c r="L118" s="259"/>
    </row>
    <row r="119" spans="12:12">
      <c r="L119" s="259"/>
    </row>
    <row r="120" spans="12:12">
      <c r="L120" s="259"/>
    </row>
    <row r="121" spans="12:12">
      <c r="L121" s="259"/>
    </row>
    <row r="122" spans="12:12">
      <c r="L122" s="259"/>
    </row>
    <row r="123" spans="12:12">
      <c r="L123" s="259"/>
    </row>
    <row r="124" spans="12:12">
      <c r="L124" s="259"/>
    </row>
    <row r="125" spans="12:12">
      <c r="L125" s="259"/>
    </row>
    <row r="126" spans="12:12">
      <c r="L126" s="259"/>
    </row>
    <row r="127" spans="12:12">
      <c r="L127" s="259"/>
    </row>
    <row r="128" spans="12:12">
      <c r="L128" s="259"/>
    </row>
    <row r="129" spans="12:12">
      <c r="L129" s="259"/>
    </row>
    <row r="130" spans="12:12">
      <c r="L130" s="259"/>
    </row>
    <row r="131" spans="12:12">
      <c r="L131" s="259"/>
    </row>
    <row r="132" spans="12:12">
      <c r="L132" s="259"/>
    </row>
    <row r="133" spans="12:12">
      <c r="L133" s="259"/>
    </row>
    <row r="134" spans="12:12">
      <c r="L134" s="259"/>
    </row>
    <row r="135" spans="12:12">
      <c r="L135" s="259"/>
    </row>
    <row r="136" spans="12:12">
      <c r="L136" s="259"/>
    </row>
    <row r="137" spans="12:12">
      <c r="L137" s="259"/>
    </row>
    <row r="138" spans="12:12">
      <c r="L138" s="259"/>
    </row>
    <row r="139" spans="12:12">
      <c r="L139" s="259"/>
    </row>
    <row r="140" spans="12:12">
      <c r="L140" s="259"/>
    </row>
    <row r="141" spans="12:12">
      <c r="L141" s="259"/>
    </row>
    <row r="142" spans="12:12">
      <c r="L142" s="259"/>
    </row>
    <row r="143" spans="12:12">
      <c r="L143" s="259"/>
    </row>
    <row r="144" spans="12:12">
      <c r="L144" s="259"/>
    </row>
    <row r="145" spans="12:12">
      <c r="L145" s="259"/>
    </row>
    <row r="146" spans="12:12">
      <c r="L146" s="259"/>
    </row>
    <row r="147" spans="12:12">
      <c r="L147" s="259"/>
    </row>
    <row r="148" spans="12:12">
      <c r="L148" s="259"/>
    </row>
    <row r="149" spans="12:12">
      <c r="L149" s="259"/>
    </row>
    <row r="150" spans="12:12">
      <c r="L150" s="259"/>
    </row>
    <row r="151" spans="12:12">
      <c r="L151" s="259"/>
    </row>
    <row r="152" spans="12:12">
      <c r="L152" s="259"/>
    </row>
    <row r="153" spans="12:12">
      <c r="L153" s="259"/>
    </row>
    <row r="154" spans="12:12">
      <c r="L154" s="259"/>
    </row>
    <row r="155" spans="12:12">
      <c r="L155" s="259"/>
    </row>
    <row r="156" spans="12:12">
      <c r="L156" s="259"/>
    </row>
    <row r="157" spans="12:12">
      <c r="L157" s="259"/>
    </row>
    <row r="158" spans="12:12">
      <c r="L158" s="259"/>
    </row>
    <row r="159" spans="12:12">
      <c r="L159" s="259"/>
    </row>
    <row r="160" spans="12:12">
      <c r="L160" s="259"/>
    </row>
    <row r="161" spans="12:12">
      <c r="L161" s="259"/>
    </row>
    <row r="162" spans="12:12">
      <c r="L162" s="259"/>
    </row>
    <row r="163" spans="12:12">
      <c r="L163" s="259"/>
    </row>
    <row r="164" spans="12:12">
      <c r="L164" s="259"/>
    </row>
    <row r="165" spans="12:12">
      <c r="L165" s="259"/>
    </row>
    <row r="166" spans="12:12">
      <c r="L166" s="259"/>
    </row>
    <row r="167" spans="12:12">
      <c r="L167" s="259"/>
    </row>
    <row r="168" spans="12:12">
      <c r="L168" s="259"/>
    </row>
    <row r="169" spans="12:12">
      <c r="L169" s="259"/>
    </row>
    <row r="170" spans="12:12">
      <c r="L170" s="259"/>
    </row>
    <row r="171" spans="12:12">
      <c r="L171" s="259"/>
    </row>
    <row r="172" spans="12:12">
      <c r="L172" s="259"/>
    </row>
    <row r="173" spans="12:12">
      <c r="L173" s="259"/>
    </row>
    <row r="174" spans="12:12">
      <c r="L174" s="259"/>
    </row>
    <row r="175" spans="12:12">
      <c r="L175" s="259"/>
    </row>
    <row r="176" spans="12:12">
      <c r="L176" s="259"/>
    </row>
    <row r="177" spans="12:12">
      <c r="L177" s="259"/>
    </row>
    <row r="178" spans="12:12">
      <c r="L178" s="259"/>
    </row>
    <row r="179" spans="12:12">
      <c r="L179" s="259"/>
    </row>
    <row r="180" spans="12:12">
      <c r="L180" s="259"/>
    </row>
    <row r="181" spans="12:12">
      <c r="L181" s="259"/>
    </row>
    <row r="182" spans="12:12">
      <c r="L182" s="259"/>
    </row>
    <row r="183" spans="12:12">
      <c r="L183" s="259"/>
    </row>
    <row r="184" spans="12:12">
      <c r="L184" s="259"/>
    </row>
    <row r="185" spans="12:12">
      <c r="L185" s="259"/>
    </row>
    <row r="186" spans="12:12">
      <c r="L186" s="259"/>
    </row>
    <row r="187" spans="12:12">
      <c r="L187" s="259"/>
    </row>
    <row r="188" spans="12:12">
      <c r="L188" s="259"/>
    </row>
    <row r="189" spans="12:12">
      <c r="L189" s="259"/>
    </row>
    <row r="190" spans="12:12">
      <c r="L190" s="259"/>
    </row>
    <row r="191" spans="12:12">
      <c r="L191" s="259"/>
    </row>
    <row r="192" spans="12:12">
      <c r="L192" s="259"/>
    </row>
    <row r="193" spans="12:12">
      <c r="L193" s="259"/>
    </row>
    <row r="194" spans="12:12">
      <c r="L194" s="259"/>
    </row>
    <row r="195" spans="12:12">
      <c r="L195" s="259"/>
    </row>
    <row r="196" spans="12:12">
      <c r="L196" s="259"/>
    </row>
    <row r="197" spans="12:12">
      <c r="L197" s="259"/>
    </row>
    <row r="198" spans="12:12">
      <c r="L198" s="259"/>
    </row>
    <row r="199" spans="12:12">
      <c r="L199" s="259"/>
    </row>
    <row r="200" spans="12:12">
      <c r="L200" s="259"/>
    </row>
    <row r="201" spans="12:12">
      <c r="L201" s="259"/>
    </row>
    <row r="202" spans="12:12">
      <c r="L202" s="259"/>
    </row>
    <row r="203" spans="12:12">
      <c r="L203" s="259"/>
    </row>
    <row r="204" spans="12:12">
      <c r="L204" s="259"/>
    </row>
    <row r="205" spans="12:12">
      <c r="L205" s="259"/>
    </row>
    <row r="206" spans="12:12">
      <c r="L206" s="259"/>
    </row>
    <row r="207" spans="12:12">
      <c r="L207" s="259"/>
    </row>
    <row r="208" spans="12:12">
      <c r="L208" s="259"/>
    </row>
    <row r="209" spans="12:12">
      <c r="L209" s="259"/>
    </row>
    <row r="210" spans="12:12">
      <c r="L210" s="259"/>
    </row>
    <row r="211" spans="12:12">
      <c r="L211" s="259"/>
    </row>
    <row r="212" spans="12:12">
      <c r="L212" s="259"/>
    </row>
    <row r="213" spans="12:12">
      <c r="L213" s="259"/>
    </row>
    <row r="214" spans="12:12">
      <c r="L214" s="259"/>
    </row>
    <row r="215" spans="12:12">
      <c r="L215" s="259"/>
    </row>
    <row r="216" spans="12:12">
      <c r="L216" s="259"/>
    </row>
    <row r="217" spans="12:12">
      <c r="L217" s="259"/>
    </row>
    <row r="218" spans="12:12">
      <c r="L218" s="259"/>
    </row>
    <row r="219" spans="12:12">
      <c r="L219" s="259"/>
    </row>
    <row r="220" spans="12:12">
      <c r="L220" s="259"/>
    </row>
    <row r="221" spans="12:12">
      <c r="L221" s="259"/>
    </row>
    <row r="222" spans="12:12">
      <c r="L222" s="259"/>
    </row>
    <row r="223" spans="12:12">
      <c r="L223" s="259"/>
    </row>
    <row r="224" spans="12:12">
      <c r="L224" s="259"/>
    </row>
    <row r="225" spans="12:12">
      <c r="L225" s="259"/>
    </row>
    <row r="226" spans="12:12">
      <c r="L226" s="259"/>
    </row>
    <row r="227" spans="12:12">
      <c r="L227" s="259"/>
    </row>
    <row r="228" spans="12:12">
      <c r="L228" s="259"/>
    </row>
    <row r="229" spans="12:12">
      <c r="L229" s="259"/>
    </row>
    <row r="230" spans="12:12">
      <c r="L230" s="259"/>
    </row>
    <row r="231" spans="12:12">
      <c r="L231" s="259"/>
    </row>
    <row r="232" spans="12:12">
      <c r="L232" s="259"/>
    </row>
    <row r="233" spans="12:12">
      <c r="L233" s="259"/>
    </row>
    <row r="234" spans="12:12">
      <c r="L234" s="259"/>
    </row>
    <row r="235" spans="12:12">
      <c r="L235" s="259"/>
    </row>
    <row r="236" spans="12:12">
      <c r="L236" s="259"/>
    </row>
    <row r="237" spans="12:12">
      <c r="L237" s="259"/>
    </row>
    <row r="238" spans="12:12">
      <c r="L238" s="259"/>
    </row>
    <row r="239" spans="12:12">
      <c r="L239" s="259"/>
    </row>
    <row r="240" spans="12:12">
      <c r="L240" s="259"/>
    </row>
    <row r="241" spans="12:12">
      <c r="L241" s="259"/>
    </row>
    <row r="242" spans="12:12">
      <c r="L242" s="259"/>
    </row>
    <row r="243" spans="12:12">
      <c r="L243" s="259"/>
    </row>
    <row r="244" spans="12:12">
      <c r="L244" s="259"/>
    </row>
    <row r="245" spans="12:12">
      <c r="L245" s="259"/>
    </row>
    <row r="246" spans="12:12">
      <c r="L246" s="259"/>
    </row>
    <row r="247" spans="12:12">
      <c r="L247" s="259"/>
    </row>
    <row r="248" spans="12:12">
      <c r="L248" s="259"/>
    </row>
    <row r="249" spans="12:12">
      <c r="L249" s="259"/>
    </row>
    <row r="250" spans="12:12">
      <c r="L250" s="259"/>
    </row>
    <row r="251" spans="12:12">
      <c r="L251" s="259"/>
    </row>
    <row r="252" spans="12:12">
      <c r="L252" s="259"/>
    </row>
    <row r="253" spans="12:12">
      <c r="L253" s="259"/>
    </row>
    <row r="254" spans="12:12">
      <c r="L254" s="259"/>
    </row>
    <row r="255" spans="12:12">
      <c r="L255" s="259"/>
    </row>
    <row r="256" spans="12:12">
      <c r="L256" s="259"/>
    </row>
    <row r="257" spans="12:12">
      <c r="L257" s="259"/>
    </row>
    <row r="258" spans="12:12">
      <c r="L258" s="259"/>
    </row>
    <row r="259" spans="12:12">
      <c r="L259" s="259"/>
    </row>
    <row r="260" spans="12:12">
      <c r="L260" s="259"/>
    </row>
    <row r="261" spans="12:12">
      <c r="L261" s="259"/>
    </row>
    <row r="262" spans="12:12">
      <c r="L262" s="259"/>
    </row>
    <row r="263" spans="12:12">
      <c r="L263" s="259"/>
    </row>
    <row r="264" spans="12:12">
      <c r="L264" s="259"/>
    </row>
    <row r="265" spans="12:12">
      <c r="L265" s="259"/>
    </row>
    <row r="266" spans="12:12">
      <c r="L266" s="259"/>
    </row>
    <row r="267" spans="12:12">
      <c r="L267" s="259"/>
    </row>
    <row r="268" spans="12:12">
      <c r="L268" s="259"/>
    </row>
    <row r="269" spans="12:12">
      <c r="L269" s="259"/>
    </row>
    <row r="270" spans="12:12">
      <c r="L270" s="259"/>
    </row>
    <row r="271" spans="12:12">
      <c r="L271" s="259"/>
    </row>
    <row r="272" spans="12:12">
      <c r="L272" s="259"/>
    </row>
    <row r="273" spans="12:12">
      <c r="L273" s="259"/>
    </row>
    <row r="274" spans="12:12">
      <c r="L274" s="259"/>
    </row>
  </sheetData>
  <mergeCells count="29">
    <mergeCell ref="C40:L40"/>
    <mergeCell ref="B22:B23"/>
    <mergeCell ref="B28:B29"/>
    <mergeCell ref="D10:L10"/>
    <mergeCell ref="B35:B36"/>
    <mergeCell ref="D17:L17"/>
    <mergeCell ref="D13:L13"/>
    <mergeCell ref="D14:L14"/>
    <mergeCell ref="D19:L19"/>
    <mergeCell ref="D24:L24"/>
    <mergeCell ref="D30:L30"/>
    <mergeCell ref="D31:L31"/>
    <mergeCell ref="D32:L32"/>
    <mergeCell ref="D33:L33"/>
    <mergeCell ref="D34:L34"/>
    <mergeCell ref="D38:L38"/>
    <mergeCell ref="A1:L1"/>
    <mergeCell ref="A2:B6"/>
    <mergeCell ref="C2:C6"/>
    <mergeCell ref="D2:J2"/>
    <mergeCell ref="K2:K6"/>
    <mergeCell ref="D3:D6"/>
    <mergeCell ref="E3:E6"/>
    <mergeCell ref="F3:F6"/>
    <mergeCell ref="G3:G6"/>
    <mergeCell ref="H3:H6"/>
    <mergeCell ref="I3:I6"/>
    <mergeCell ref="J3:J6"/>
    <mergeCell ref="L3:L6"/>
  </mergeCells>
  <pageMargins left="1.2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selection sqref="A1:V1"/>
    </sheetView>
  </sheetViews>
  <sheetFormatPr defaultColWidth="9.140625" defaultRowHeight="15"/>
  <cols>
    <col min="1" max="1" width="2.85546875" style="86" customWidth="1"/>
    <col min="2" max="2" width="18.85546875" style="84" customWidth="1"/>
    <col min="3" max="3" width="10.28515625" style="84" customWidth="1"/>
    <col min="4" max="4" width="5.28515625" style="84" customWidth="1"/>
    <col min="5" max="5" width="5.42578125" style="84" customWidth="1"/>
    <col min="6" max="6" width="4.140625" style="84" customWidth="1"/>
    <col min="7" max="7" width="5.28515625" style="84" customWidth="1"/>
    <col min="8" max="8" width="8" style="84" customWidth="1"/>
    <col min="9" max="9" width="4.28515625" style="84" customWidth="1"/>
    <col min="10" max="10" width="4" style="84" customWidth="1"/>
    <col min="11" max="11" width="3.85546875" style="84" customWidth="1"/>
    <col min="12" max="12" width="4.85546875" style="84" customWidth="1"/>
    <col min="13" max="13" width="7.5703125" style="84" customWidth="1"/>
    <col min="14" max="14" width="4.85546875" style="84" customWidth="1"/>
    <col min="15" max="15" width="4.140625" style="84" customWidth="1"/>
    <col min="16" max="16" width="4.28515625" style="84" customWidth="1"/>
    <col min="17" max="17" width="5.140625" style="84" customWidth="1"/>
    <col min="18" max="18" width="8" style="84" customWidth="1"/>
    <col min="19" max="19" width="4.7109375" style="84" customWidth="1"/>
    <col min="20" max="20" width="4.85546875" style="84" customWidth="1"/>
    <col min="21" max="21" width="5" style="84" customWidth="1"/>
    <col min="22" max="22" width="4.85546875" style="84" customWidth="1"/>
    <col min="23" max="23" width="5.140625" style="84" customWidth="1"/>
    <col min="24" max="25" width="5" style="84" customWidth="1"/>
    <col min="26" max="26" width="5.5703125" style="84" customWidth="1"/>
    <col min="27" max="16384" width="9.140625" style="84"/>
  </cols>
  <sheetData>
    <row r="1" spans="1:26" ht="23.1" customHeight="1">
      <c r="A1" s="987" t="s">
        <v>652</v>
      </c>
      <c r="B1" s="987"/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  <c r="W1" s="134"/>
      <c r="X1" s="134"/>
      <c r="Y1" s="134"/>
      <c r="Z1" s="134"/>
    </row>
    <row r="2" spans="1:26" ht="30" customHeight="1">
      <c r="A2" s="889" t="s">
        <v>216</v>
      </c>
      <c r="B2" s="889"/>
      <c r="C2" s="889" t="s">
        <v>402</v>
      </c>
      <c r="D2" s="889"/>
      <c r="E2" s="889"/>
      <c r="F2" s="889"/>
      <c r="G2" s="889"/>
      <c r="H2" s="1041" t="s">
        <v>403</v>
      </c>
      <c r="I2" s="1045"/>
      <c r="J2" s="1045"/>
      <c r="K2" s="1045"/>
      <c r="L2" s="1042"/>
      <c r="M2" s="1041" t="s">
        <v>280</v>
      </c>
      <c r="N2" s="1045"/>
      <c r="O2" s="1045"/>
      <c r="P2" s="1045"/>
      <c r="Q2" s="1042"/>
      <c r="R2" s="1041" t="s">
        <v>404</v>
      </c>
      <c r="S2" s="1045"/>
      <c r="T2" s="1045"/>
      <c r="U2" s="1045"/>
      <c r="V2" s="1042"/>
      <c r="W2" s="83"/>
      <c r="X2" s="81"/>
      <c r="Y2" s="81"/>
      <c r="Z2" s="81"/>
    </row>
    <row r="3" spans="1:26" ht="86.1" customHeight="1">
      <c r="A3" s="889"/>
      <c r="B3" s="889"/>
      <c r="C3" s="889" t="s">
        <v>954</v>
      </c>
      <c r="D3" s="889" t="s">
        <v>156</v>
      </c>
      <c r="E3" s="889"/>
      <c r="F3" s="889" t="s">
        <v>157</v>
      </c>
      <c r="G3" s="889"/>
      <c r="H3" s="1043" t="s">
        <v>954</v>
      </c>
      <c r="I3" s="889" t="s">
        <v>156</v>
      </c>
      <c r="J3" s="889"/>
      <c r="K3" s="1041" t="s">
        <v>157</v>
      </c>
      <c r="L3" s="1042"/>
      <c r="M3" s="1043" t="s">
        <v>954</v>
      </c>
      <c r="N3" s="1041" t="s">
        <v>156</v>
      </c>
      <c r="O3" s="1042"/>
      <c r="P3" s="1041" t="s">
        <v>157</v>
      </c>
      <c r="Q3" s="1042"/>
      <c r="R3" s="1043" t="s">
        <v>954</v>
      </c>
      <c r="S3" s="1041" t="s">
        <v>156</v>
      </c>
      <c r="T3" s="1042"/>
      <c r="U3" s="1041" t="s">
        <v>157</v>
      </c>
      <c r="V3" s="1042"/>
      <c r="W3" s="83"/>
      <c r="X3" s="81"/>
      <c r="Y3" s="81"/>
      <c r="Z3" s="81"/>
    </row>
    <row r="4" spans="1:26" ht="75.75" customHeight="1">
      <c r="A4" s="889"/>
      <c r="B4" s="889"/>
      <c r="C4" s="889"/>
      <c r="D4" s="214" t="s">
        <v>111</v>
      </c>
      <c r="E4" s="214" t="s">
        <v>112</v>
      </c>
      <c r="F4" s="214" t="s">
        <v>504</v>
      </c>
      <c r="G4" s="215" t="s">
        <v>505</v>
      </c>
      <c r="H4" s="1044"/>
      <c r="I4" s="214" t="s">
        <v>111</v>
      </c>
      <c r="J4" s="214" t="s">
        <v>112</v>
      </c>
      <c r="K4" s="214" t="s">
        <v>504</v>
      </c>
      <c r="L4" s="215" t="s">
        <v>505</v>
      </c>
      <c r="M4" s="1044"/>
      <c r="N4" s="214" t="s">
        <v>111</v>
      </c>
      <c r="O4" s="214" t="s">
        <v>112</v>
      </c>
      <c r="P4" s="214" t="s">
        <v>504</v>
      </c>
      <c r="Q4" s="215" t="s">
        <v>505</v>
      </c>
      <c r="R4" s="1044"/>
      <c r="S4" s="214" t="s">
        <v>111</v>
      </c>
      <c r="T4" s="214" t="s">
        <v>112</v>
      </c>
      <c r="U4" s="214" t="s">
        <v>504</v>
      </c>
      <c r="V4" s="215" t="s">
        <v>505</v>
      </c>
      <c r="W4" s="83"/>
      <c r="X4" s="81"/>
      <c r="Y4" s="81"/>
      <c r="Z4" s="81"/>
    </row>
    <row r="5" spans="1:26" ht="18" customHeight="1">
      <c r="A5" s="224">
        <v>1</v>
      </c>
      <c r="B5" s="109" t="s">
        <v>416</v>
      </c>
      <c r="C5" s="590" t="s">
        <v>976</v>
      </c>
      <c r="D5" s="590"/>
      <c r="E5" s="590"/>
      <c r="F5" s="590"/>
      <c r="G5" s="590"/>
      <c r="H5" s="471"/>
      <c r="I5" s="471"/>
      <c r="J5" s="471"/>
      <c r="K5" s="471"/>
      <c r="L5" s="471"/>
      <c r="M5" s="471"/>
      <c r="N5" s="472"/>
      <c r="O5" s="472"/>
      <c r="P5" s="472"/>
      <c r="Q5" s="471"/>
      <c r="R5" s="471"/>
      <c r="S5" s="472"/>
      <c r="T5" s="472"/>
      <c r="U5" s="472"/>
      <c r="V5" s="472"/>
      <c r="W5" s="83"/>
      <c r="X5" s="81"/>
      <c r="Y5" s="81"/>
      <c r="Z5" s="81"/>
    </row>
    <row r="6" spans="1:26" ht="18" customHeight="1">
      <c r="A6" s="224">
        <v>2</v>
      </c>
      <c r="B6" s="111" t="s">
        <v>1480</v>
      </c>
      <c r="C6" s="590">
        <v>1</v>
      </c>
      <c r="D6" s="590">
        <v>88</v>
      </c>
      <c r="E6" s="590">
        <v>76</v>
      </c>
      <c r="F6" s="590">
        <v>11</v>
      </c>
      <c r="G6" s="590">
        <v>1</v>
      </c>
      <c r="H6" s="471"/>
      <c r="I6" s="471"/>
      <c r="J6" s="471"/>
      <c r="K6" s="471"/>
      <c r="L6" s="471"/>
      <c r="M6" s="471"/>
      <c r="N6" s="438"/>
      <c r="O6" s="438"/>
      <c r="P6" s="438"/>
      <c r="Q6" s="471"/>
      <c r="R6" s="471"/>
      <c r="S6" s="438"/>
      <c r="T6" s="438"/>
      <c r="U6" s="438"/>
      <c r="V6" s="438"/>
      <c r="W6" s="83"/>
      <c r="X6" s="81"/>
      <c r="Y6" s="81"/>
      <c r="Z6" s="81"/>
    </row>
    <row r="7" spans="1:26" ht="18" customHeight="1">
      <c r="A7" s="224">
        <v>3</v>
      </c>
      <c r="B7" s="109" t="s">
        <v>510</v>
      </c>
      <c r="C7" s="590" t="s">
        <v>976</v>
      </c>
      <c r="D7" s="590"/>
      <c r="E7" s="590"/>
      <c r="F7" s="590"/>
      <c r="G7" s="590"/>
      <c r="H7" s="471"/>
      <c r="I7" s="471"/>
      <c r="J7" s="471"/>
      <c r="K7" s="471"/>
      <c r="L7" s="471"/>
      <c r="M7" s="471"/>
      <c r="N7" s="438"/>
      <c r="O7" s="438"/>
      <c r="P7" s="438"/>
      <c r="Q7" s="438"/>
      <c r="R7" s="438"/>
      <c r="S7" s="438"/>
      <c r="T7" s="438"/>
      <c r="U7" s="438"/>
      <c r="V7" s="438"/>
      <c r="W7" s="578"/>
      <c r="X7" s="133"/>
      <c r="Y7" s="133"/>
      <c r="Z7" s="133"/>
    </row>
    <row r="8" spans="1:26" ht="18" customHeight="1">
      <c r="A8" s="224">
        <v>4</v>
      </c>
      <c r="B8" s="290" t="s">
        <v>419</v>
      </c>
      <c r="C8" s="590" t="s">
        <v>976</v>
      </c>
      <c r="D8" s="590"/>
      <c r="E8" s="590"/>
      <c r="F8" s="590"/>
      <c r="G8" s="590"/>
      <c r="H8" s="337"/>
      <c r="I8" s="337"/>
      <c r="J8" s="337"/>
      <c r="K8" s="337"/>
      <c r="L8" s="337"/>
      <c r="M8" s="473"/>
      <c r="N8" s="438"/>
      <c r="O8" s="438"/>
      <c r="P8" s="438"/>
      <c r="Q8" s="473"/>
      <c r="R8" s="473"/>
      <c r="S8" s="438"/>
      <c r="T8" s="438"/>
      <c r="U8" s="438"/>
      <c r="V8" s="438"/>
      <c r="W8" s="578"/>
      <c r="X8" s="133"/>
      <c r="Y8" s="133"/>
      <c r="Z8" s="133"/>
    </row>
    <row r="9" spans="1:26" ht="18" customHeight="1">
      <c r="A9" s="224">
        <v>5</v>
      </c>
      <c r="B9" s="109" t="s">
        <v>420</v>
      </c>
      <c r="C9" s="590" t="s">
        <v>976</v>
      </c>
      <c r="D9" s="590"/>
      <c r="E9" s="590"/>
      <c r="F9" s="590"/>
      <c r="G9" s="590"/>
      <c r="H9" s="311"/>
      <c r="I9" s="311"/>
      <c r="J9" s="311"/>
      <c r="K9" s="311"/>
      <c r="L9" s="311"/>
      <c r="M9" s="471"/>
      <c r="N9" s="472"/>
      <c r="O9" s="472"/>
      <c r="P9" s="472"/>
      <c r="Q9" s="471"/>
      <c r="R9" s="471"/>
      <c r="S9" s="471"/>
      <c r="T9" s="471"/>
      <c r="U9" s="471"/>
      <c r="V9" s="471"/>
      <c r="W9" s="578"/>
      <c r="X9" s="133"/>
      <c r="Y9" s="133"/>
      <c r="Z9" s="133"/>
    </row>
    <row r="10" spans="1:26" ht="18" customHeight="1">
      <c r="A10" s="224">
        <v>6</v>
      </c>
      <c r="B10" s="109" t="s">
        <v>421</v>
      </c>
      <c r="C10" s="590">
        <v>1</v>
      </c>
      <c r="D10" s="590">
        <v>268</v>
      </c>
      <c r="E10" s="590">
        <v>260</v>
      </c>
      <c r="F10" s="590">
        <v>15</v>
      </c>
      <c r="G10" s="590">
        <v>3</v>
      </c>
      <c r="H10" s="471"/>
      <c r="I10" s="471"/>
      <c r="J10" s="471"/>
      <c r="K10" s="311"/>
      <c r="L10" s="311"/>
      <c r="M10" s="471"/>
      <c r="N10" s="438"/>
      <c r="O10" s="438"/>
      <c r="P10" s="438"/>
      <c r="Q10" s="471"/>
      <c r="R10" s="471"/>
      <c r="S10" s="471"/>
      <c r="T10" s="471"/>
      <c r="U10" s="471"/>
      <c r="V10" s="471"/>
      <c r="W10" s="578"/>
      <c r="X10" s="133"/>
      <c r="Y10" s="133"/>
      <c r="Z10" s="133"/>
    </row>
    <row r="11" spans="1:26" ht="18" customHeight="1">
      <c r="A11" s="224">
        <v>7</v>
      </c>
      <c r="B11" s="109" t="s">
        <v>422</v>
      </c>
      <c r="C11" s="590" t="s">
        <v>976</v>
      </c>
      <c r="D11" s="590"/>
      <c r="E11" s="590"/>
      <c r="F11" s="590"/>
      <c r="G11" s="590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133"/>
      <c r="X11" s="133"/>
      <c r="Y11" s="133"/>
      <c r="Z11" s="133"/>
    </row>
    <row r="12" spans="1:26" ht="18" customHeight="1">
      <c r="A12" s="224">
        <v>8</v>
      </c>
      <c r="B12" s="109" t="s">
        <v>423</v>
      </c>
      <c r="C12" s="590" t="s">
        <v>976</v>
      </c>
      <c r="D12" s="590"/>
      <c r="E12" s="590"/>
      <c r="F12" s="590"/>
      <c r="G12" s="590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132"/>
      <c r="X12" s="332"/>
      <c r="Y12" s="332"/>
      <c r="Z12" s="332"/>
    </row>
    <row r="13" spans="1:26" ht="18" customHeight="1">
      <c r="A13" s="224">
        <v>9</v>
      </c>
      <c r="B13" s="109" t="s">
        <v>424</v>
      </c>
      <c r="C13" s="590">
        <v>2</v>
      </c>
      <c r="D13" s="590">
        <v>154</v>
      </c>
      <c r="E13" s="590">
        <v>160</v>
      </c>
      <c r="F13" s="590">
        <v>28</v>
      </c>
      <c r="G13" s="590">
        <v>1</v>
      </c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83"/>
      <c r="X13" s="81"/>
      <c r="Y13" s="81"/>
      <c r="Z13" s="81"/>
    </row>
    <row r="14" spans="1:26" ht="18.600000000000001" customHeight="1">
      <c r="A14" s="224">
        <v>10</v>
      </c>
      <c r="B14" s="109" t="s">
        <v>529</v>
      </c>
      <c r="C14" s="590">
        <v>1</v>
      </c>
      <c r="D14" s="590">
        <v>114</v>
      </c>
      <c r="E14" s="590">
        <v>113</v>
      </c>
      <c r="F14" s="590">
        <v>14</v>
      </c>
      <c r="G14" s="590">
        <v>6</v>
      </c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83"/>
      <c r="X14" s="81"/>
      <c r="Y14" s="81"/>
      <c r="Z14" s="81"/>
    </row>
    <row r="15" spans="1:26" ht="15.95" customHeight="1">
      <c r="A15" s="224">
        <v>11</v>
      </c>
      <c r="B15" s="109" t="s">
        <v>426</v>
      </c>
      <c r="C15" s="590">
        <v>2</v>
      </c>
      <c r="D15" s="590">
        <v>170</v>
      </c>
      <c r="E15" s="590">
        <v>210</v>
      </c>
      <c r="F15" s="590">
        <v>20</v>
      </c>
      <c r="G15" s="590">
        <v>5</v>
      </c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83"/>
      <c r="X15" s="81"/>
      <c r="Y15" s="81"/>
      <c r="Z15" s="81"/>
    </row>
    <row r="16" spans="1:26" ht="15.75">
      <c r="A16" s="224">
        <v>12</v>
      </c>
      <c r="B16" s="109" t="s">
        <v>427</v>
      </c>
      <c r="C16" s="590">
        <v>1</v>
      </c>
      <c r="D16" s="590">
        <v>128</v>
      </c>
      <c r="E16" s="590">
        <v>104</v>
      </c>
      <c r="F16" s="590">
        <v>10</v>
      </c>
      <c r="G16" s="590">
        <v>1</v>
      </c>
      <c r="H16" s="471"/>
      <c r="I16" s="471"/>
      <c r="J16" s="471"/>
      <c r="K16" s="471"/>
      <c r="L16" s="471"/>
      <c r="M16" s="471"/>
      <c r="N16" s="471"/>
      <c r="O16" s="471"/>
      <c r="P16" s="471"/>
      <c r="Q16" s="471"/>
      <c r="R16" s="471"/>
      <c r="S16" s="471"/>
      <c r="T16" s="471"/>
      <c r="U16" s="471"/>
      <c r="V16" s="471"/>
      <c r="W16" s="83"/>
      <c r="X16" s="81"/>
      <c r="Y16" s="81"/>
      <c r="Z16" s="81"/>
    </row>
    <row r="17" spans="1:26" ht="15.75">
      <c r="A17" s="224">
        <v>13</v>
      </c>
      <c r="B17" s="109" t="s">
        <v>428</v>
      </c>
      <c r="C17" s="590">
        <v>2</v>
      </c>
      <c r="D17" s="590">
        <v>177</v>
      </c>
      <c r="E17" s="590">
        <v>116</v>
      </c>
      <c r="F17" s="590">
        <v>17</v>
      </c>
      <c r="G17" s="590">
        <v>4</v>
      </c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1"/>
      <c r="S17" s="471"/>
      <c r="T17" s="471"/>
      <c r="U17" s="471"/>
      <c r="V17" s="471"/>
      <c r="W17" s="83"/>
      <c r="X17" s="81"/>
      <c r="Y17" s="191"/>
      <c r="Z17" s="81"/>
    </row>
    <row r="18" spans="1:26" ht="15.75">
      <c r="A18" s="224">
        <v>14</v>
      </c>
      <c r="B18" s="109" t="s">
        <v>429</v>
      </c>
      <c r="C18" s="590">
        <v>1</v>
      </c>
      <c r="D18" s="590">
        <v>101</v>
      </c>
      <c r="E18" s="590">
        <v>93</v>
      </c>
      <c r="F18" s="590">
        <v>15</v>
      </c>
      <c r="G18" s="590">
        <v>2</v>
      </c>
      <c r="H18" s="471"/>
      <c r="I18" s="471"/>
      <c r="J18" s="471"/>
      <c r="K18" s="471"/>
      <c r="L18" s="471"/>
      <c r="M18" s="471"/>
      <c r="N18" s="471"/>
      <c r="O18" s="471"/>
      <c r="P18" s="471"/>
      <c r="Q18" s="471"/>
      <c r="R18" s="471"/>
      <c r="S18" s="471"/>
      <c r="T18" s="471"/>
      <c r="U18" s="471"/>
      <c r="V18" s="471"/>
      <c r="W18" s="83"/>
      <c r="X18" s="81"/>
      <c r="Y18" s="81"/>
      <c r="Z18" s="81"/>
    </row>
    <row r="19" spans="1:26" ht="15.75">
      <c r="A19" s="224">
        <v>15</v>
      </c>
      <c r="B19" s="351" t="s">
        <v>430</v>
      </c>
      <c r="C19" s="590">
        <v>1</v>
      </c>
      <c r="D19" s="590">
        <v>110</v>
      </c>
      <c r="E19" s="590">
        <v>128</v>
      </c>
      <c r="F19" s="590">
        <v>12</v>
      </c>
      <c r="G19" s="590">
        <v>0</v>
      </c>
      <c r="H19" s="471"/>
      <c r="I19" s="471"/>
      <c r="J19" s="471"/>
      <c r="K19" s="471"/>
      <c r="L19" s="471"/>
      <c r="M19" s="471"/>
      <c r="N19" s="471"/>
      <c r="O19" s="471"/>
      <c r="P19" s="471"/>
      <c r="Q19" s="471"/>
      <c r="R19" s="471"/>
      <c r="S19" s="471"/>
      <c r="T19" s="471"/>
      <c r="U19" s="471"/>
      <c r="V19" s="471"/>
      <c r="W19" s="83"/>
      <c r="X19" s="81"/>
      <c r="Y19" s="81"/>
      <c r="Z19" s="81"/>
    </row>
    <row r="20" spans="1:26" ht="15.75">
      <c r="A20" s="224">
        <v>16</v>
      </c>
      <c r="B20" s="109" t="s">
        <v>431</v>
      </c>
      <c r="C20" s="590">
        <v>1</v>
      </c>
      <c r="D20" s="590">
        <v>183</v>
      </c>
      <c r="E20" s="590">
        <v>163</v>
      </c>
      <c r="F20" s="590">
        <v>24</v>
      </c>
      <c r="G20" s="590">
        <v>2</v>
      </c>
      <c r="H20" s="471"/>
      <c r="I20" s="471"/>
      <c r="J20" s="471"/>
      <c r="K20" s="471"/>
      <c r="L20" s="471"/>
      <c r="M20" s="471"/>
      <c r="N20" s="471"/>
      <c r="O20" s="471"/>
      <c r="P20" s="471"/>
      <c r="Q20" s="471"/>
      <c r="R20" s="471"/>
      <c r="S20" s="471"/>
      <c r="T20" s="471"/>
      <c r="U20" s="471"/>
      <c r="V20" s="471"/>
      <c r="W20" s="83"/>
      <c r="X20" s="81"/>
      <c r="Y20" s="81"/>
      <c r="Z20" s="81"/>
    </row>
    <row r="21" spans="1:26" ht="15.75">
      <c r="A21" s="224">
        <v>17</v>
      </c>
      <c r="B21" s="109" t="s">
        <v>721</v>
      </c>
      <c r="C21" s="590" t="s">
        <v>976</v>
      </c>
      <c r="D21" s="590"/>
      <c r="E21" s="590"/>
      <c r="F21" s="590"/>
      <c r="G21" s="590"/>
      <c r="H21" s="311"/>
      <c r="I21" s="311"/>
      <c r="J21" s="311"/>
      <c r="K21" s="311"/>
      <c r="L21" s="311"/>
      <c r="M21" s="474"/>
      <c r="N21" s="438"/>
      <c r="O21" s="438"/>
      <c r="P21" s="438"/>
      <c r="Q21" s="471"/>
      <c r="R21" s="471"/>
      <c r="S21" s="471"/>
      <c r="T21" s="471"/>
      <c r="U21" s="471"/>
      <c r="V21" s="471"/>
      <c r="W21" s="83"/>
      <c r="X21" s="81"/>
      <c r="Y21" s="81"/>
      <c r="Z21" s="81"/>
    </row>
    <row r="22" spans="1:26" ht="15.75">
      <c r="A22" s="224">
        <v>18</v>
      </c>
      <c r="B22" s="109" t="s">
        <v>433</v>
      </c>
      <c r="C22" s="590" t="s">
        <v>976</v>
      </c>
      <c r="D22" s="590"/>
      <c r="E22" s="590"/>
      <c r="F22" s="590"/>
      <c r="G22" s="590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83"/>
      <c r="X22" s="81"/>
      <c r="Y22" s="81"/>
      <c r="Z22" s="81"/>
    </row>
    <row r="23" spans="1:26" ht="15.75">
      <c r="A23" s="224">
        <v>19</v>
      </c>
      <c r="B23" s="109" t="s">
        <v>434</v>
      </c>
      <c r="C23" s="590">
        <v>1</v>
      </c>
      <c r="D23" s="590">
        <v>162</v>
      </c>
      <c r="E23" s="590">
        <v>134</v>
      </c>
      <c r="F23" s="590">
        <v>12</v>
      </c>
      <c r="G23" s="590">
        <v>8</v>
      </c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/>
      <c r="W23" s="83"/>
      <c r="X23" s="81"/>
      <c r="Y23" s="81"/>
      <c r="Z23" s="81"/>
    </row>
    <row r="24" spans="1:26" ht="15.75">
      <c r="A24" s="224">
        <v>20</v>
      </c>
      <c r="B24" s="290" t="s">
        <v>643</v>
      </c>
      <c r="C24" s="590">
        <v>2</v>
      </c>
      <c r="D24" s="590">
        <v>115</v>
      </c>
      <c r="E24" s="590">
        <v>134</v>
      </c>
      <c r="F24" s="590">
        <v>23</v>
      </c>
      <c r="G24" s="590">
        <v>7</v>
      </c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  <c r="U24" s="311"/>
      <c r="V24" s="311"/>
      <c r="W24" s="83"/>
      <c r="X24" s="81"/>
      <c r="Y24" s="81"/>
      <c r="Z24" s="81"/>
    </row>
    <row r="25" spans="1:26" ht="15.75">
      <c r="A25" s="224">
        <v>21</v>
      </c>
      <c r="B25" s="109" t="s">
        <v>437</v>
      </c>
      <c r="C25" s="590">
        <v>1</v>
      </c>
      <c r="D25" s="590">
        <v>44</v>
      </c>
      <c r="E25" s="590">
        <v>41</v>
      </c>
      <c r="F25" s="590">
        <v>5</v>
      </c>
      <c r="G25" s="590">
        <v>3</v>
      </c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83"/>
      <c r="X25" s="81"/>
      <c r="Y25" s="81"/>
      <c r="Z25" s="81"/>
    </row>
    <row r="26" spans="1:26" ht="15.75">
      <c r="A26" s="224">
        <v>22</v>
      </c>
      <c r="B26" s="109" t="s">
        <v>438</v>
      </c>
      <c r="C26" s="590">
        <v>1</v>
      </c>
      <c r="D26" s="590">
        <v>130</v>
      </c>
      <c r="E26" s="590">
        <v>132</v>
      </c>
      <c r="F26" s="590">
        <v>21</v>
      </c>
      <c r="G26" s="590">
        <v>5</v>
      </c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83"/>
      <c r="X26" s="81"/>
      <c r="Y26" s="81"/>
      <c r="Z26" s="81"/>
    </row>
    <row r="27" spans="1:26" ht="15.75">
      <c r="A27" s="224">
        <v>23</v>
      </c>
      <c r="B27" s="109" t="s">
        <v>439</v>
      </c>
      <c r="C27" s="590">
        <v>1</v>
      </c>
      <c r="D27" s="590">
        <v>113</v>
      </c>
      <c r="E27" s="590">
        <v>144</v>
      </c>
      <c r="F27" s="590">
        <v>9</v>
      </c>
      <c r="G27" s="590">
        <v>3</v>
      </c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475"/>
      <c r="W27" s="137"/>
      <c r="X27" s="137"/>
      <c r="Y27" s="137"/>
      <c r="Z27" s="81"/>
    </row>
    <row r="28" spans="1:26" ht="15.75">
      <c r="A28" s="224">
        <v>24</v>
      </c>
      <c r="B28" s="109" t="s">
        <v>440</v>
      </c>
      <c r="C28" s="590">
        <v>1</v>
      </c>
      <c r="D28" s="590">
        <v>161</v>
      </c>
      <c r="E28" s="590">
        <v>132</v>
      </c>
      <c r="F28" s="590">
        <v>9</v>
      </c>
      <c r="G28" s="590">
        <v>5</v>
      </c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83"/>
      <c r="X28" s="81"/>
      <c r="Y28" s="81"/>
      <c r="Z28" s="81"/>
    </row>
    <row r="29" spans="1:26" ht="15.75">
      <c r="A29" s="224">
        <v>25</v>
      </c>
      <c r="B29" s="109" t="s">
        <v>451</v>
      </c>
      <c r="C29" s="590">
        <v>1</v>
      </c>
      <c r="D29" s="590">
        <v>171</v>
      </c>
      <c r="E29" s="590">
        <v>150</v>
      </c>
      <c r="F29" s="590">
        <v>17</v>
      </c>
      <c r="G29" s="590">
        <v>3</v>
      </c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  <c r="W29" s="83"/>
      <c r="X29" s="81"/>
      <c r="Y29" s="81"/>
      <c r="Z29" s="81"/>
    </row>
    <row r="30" spans="1:26" ht="15.75">
      <c r="A30" s="224">
        <v>26</v>
      </c>
      <c r="B30" s="109" t="s">
        <v>452</v>
      </c>
      <c r="C30" s="590" t="s">
        <v>976</v>
      </c>
      <c r="D30" s="590"/>
      <c r="E30" s="590"/>
      <c r="F30" s="590"/>
      <c r="G30" s="590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U30" s="311"/>
      <c r="V30" s="311"/>
      <c r="W30" s="83"/>
      <c r="X30" s="81"/>
      <c r="Y30" s="81"/>
      <c r="Z30" s="81"/>
    </row>
    <row r="31" spans="1:26" ht="15.75">
      <c r="A31" s="224">
        <v>27</v>
      </c>
      <c r="B31" s="113" t="s">
        <v>443</v>
      </c>
      <c r="C31" s="590">
        <v>2</v>
      </c>
      <c r="D31" s="590">
        <v>379</v>
      </c>
      <c r="E31" s="590">
        <v>388</v>
      </c>
      <c r="F31" s="590">
        <v>26</v>
      </c>
      <c r="G31" s="590">
        <v>5</v>
      </c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83"/>
      <c r="X31" s="81"/>
      <c r="Y31" s="81"/>
      <c r="Z31" s="81"/>
    </row>
    <row r="32" spans="1:26" ht="15.75">
      <c r="A32" s="224">
        <v>28</v>
      </c>
      <c r="B32" s="109" t="s">
        <v>513</v>
      </c>
      <c r="C32" s="590">
        <v>1</v>
      </c>
      <c r="D32" s="590">
        <v>208</v>
      </c>
      <c r="E32" s="590">
        <v>209</v>
      </c>
      <c r="F32" s="590">
        <v>17</v>
      </c>
      <c r="G32" s="590">
        <v>3</v>
      </c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  <c r="T32" s="311"/>
      <c r="U32" s="311"/>
      <c r="V32" s="311"/>
      <c r="W32" s="83"/>
      <c r="X32" s="81"/>
      <c r="Y32" s="81"/>
      <c r="Z32" s="81"/>
    </row>
    <row r="33" spans="1:26" ht="15.75">
      <c r="A33" s="224">
        <v>29</v>
      </c>
      <c r="B33" s="109" t="s">
        <v>445</v>
      </c>
      <c r="C33" s="590" t="s">
        <v>976</v>
      </c>
      <c r="D33" s="590"/>
      <c r="E33" s="590"/>
      <c r="F33" s="590"/>
      <c r="G33" s="590"/>
      <c r="H33" s="438"/>
      <c r="I33" s="438"/>
      <c r="J33" s="438"/>
      <c r="K33" s="438"/>
      <c r="L33" s="438"/>
      <c r="M33" s="438"/>
      <c r="N33" s="438"/>
      <c r="O33" s="438"/>
      <c r="P33" s="438"/>
      <c r="Q33" s="438"/>
      <c r="R33" s="438"/>
      <c r="S33" s="438"/>
      <c r="T33" s="438"/>
      <c r="U33" s="438"/>
      <c r="V33" s="438"/>
      <c r="W33" s="83"/>
      <c r="X33" s="81"/>
      <c r="Y33" s="81"/>
      <c r="Z33" s="81"/>
    </row>
    <row r="34" spans="1:26" ht="15.75">
      <c r="A34" s="224">
        <v>30</v>
      </c>
      <c r="B34" s="109" t="s">
        <v>605</v>
      </c>
      <c r="C34" s="590">
        <v>1</v>
      </c>
      <c r="D34" s="590">
        <v>87</v>
      </c>
      <c r="E34" s="590">
        <v>82</v>
      </c>
      <c r="F34" s="590">
        <v>8</v>
      </c>
      <c r="G34" s="590">
        <v>3</v>
      </c>
      <c r="H34" s="438"/>
      <c r="I34" s="438"/>
      <c r="J34" s="438"/>
      <c r="K34" s="438"/>
      <c r="L34" s="438"/>
      <c r="M34" s="438"/>
      <c r="N34" s="438"/>
      <c r="O34" s="438"/>
      <c r="P34" s="438"/>
      <c r="Q34" s="438"/>
      <c r="R34" s="438"/>
      <c r="S34" s="438"/>
      <c r="T34" s="438"/>
      <c r="U34" s="438"/>
      <c r="V34" s="438"/>
      <c r="W34" s="83"/>
      <c r="X34" s="81"/>
      <c r="Y34" s="81"/>
      <c r="Z34" s="81"/>
    </row>
    <row r="35" spans="1:26" ht="15.75">
      <c r="A35" s="224">
        <v>31</v>
      </c>
      <c r="B35" s="109" t="s">
        <v>453</v>
      </c>
      <c r="C35" s="590">
        <v>1</v>
      </c>
      <c r="D35" s="590">
        <v>23</v>
      </c>
      <c r="E35" s="590">
        <v>23</v>
      </c>
      <c r="F35" s="590" t="s">
        <v>976</v>
      </c>
      <c r="G35" s="590">
        <v>7</v>
      </c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83"/>
      <c r="X35" s="81"/>
      <c r="Y35" s="81"/>
      <c r="Z35" s="81"/>
    </row>
    <row r="36" spans="1:26" ht="15.75">
      <c r="A36" s="1039" t="s">
        <v>10</v>
      </c>
      <c r="B36" s="1040"/>
      <c r="C36" s="590">
        <v>26</v>
      </c>
      <c r="D36" s="590">
        <v>3086</v>
      </c>
      <c r="E36" s="590">
        <v>2992</v>
      </c>
      <c r="F36" s="590">
        <v>313</v>
      </c>
      <c r="G36" s="590">
        <v>77</v>
      </c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83"/>
      <c r="X36" s="81"/>
      <c r="Y36" s="81"/>
      <c r="Z36" s="81"/>
    </row>
    <row r="37" spans="1:26" ht="15.75">
      <c r="B37" s="116"/>
      <c r="C37" s="75"/>
      <c r="D37" s="75"/>
      <c r="E37" s="75"/>
      <c r="F37" s="75"/>
      <c r="G37" s="75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83"/>
      <c r="X37" s="81"/>
      <c r="Y37" s="81"/>
      <c r="Z37" s="81"/>
    </row>
    <row r="38" spans="1:26">
      <c r="A38" s="82"/>
      <c r="B38" s="81"/>
      <c r="C38" s="81"/>
      <c r="D38" s="115"/>
      <c r="E38" s="115"/>
      <c r="F38" s="115"/>
      <c r="G38" s="115"/>
      <c r="H38" s="115"/>
      <c r="I38" s="115"/>
      <c r="J38" s="115"/>
      <c r="K38" s="115"/>
      <c r="L38" s="81"/>
      <c r="M38" s="81"/>
      <c r="N38" s="115"/>
      <c r="O38" s="115"/>
      <c r="P38" s="115"/>
      <c r="Q38" s="115"/>
      <c r="R38" s="115"/>
      <c r="S38" s="115"/>
      <c r="T38" s="115"/>
      <c r="U38" s="115"/>
      <c r="V38" s="115"/>
      <c r="W38" s="81"/>
      <c r="X38" s="81"/>
      <c r="Y38" s="81"/>
      <c r="Z38" s="81"/>
    </row>
    <row r="39" spans="1:26">
      <c r="A39" s="82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  <row r="45" spans="1:26">
      <c r="V45" s="84">
        <v>36</v>
      </c>
    </row>
  </sheetData>
  <mergeCells count="19">
    <mergeCell ref="A1:V1"/>
    <mergeCell ref="S3:T3"/>
    <mergeCell ref="U3:V3"/>
    <mergeCell ref="P3:Q3"/>
    <mergeCell ref="R3:R4"/>
    <mergeCell ref="R2:V2"/>
    <mergeCell ref="A36:B36"/>
    <mergeCell ref="I3:J3"/>
    <mergeCell ref="K3:L3"/>
    <mergeCell ref="M3:M4"/>
    <mergeCell ref="N3:O3"/>
    <mergeCell ref="A2:B4"/>
    <mergeCell ref="C2:G2"/>
    <mergeCell ref="H2:L2"/>
    <mergeCell ref="M2:Q2"/>
    <mergeCell ref="C3:C4"/>
    <mergeCell ref="D3:E3"/>
    <mergeCell ref="F3:G3"/>
    <mergeCell ref="H3:H4"/>
  </mergeCells>
  <pageMargins left="0.7" right="0.7" top="1.2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opLeftCell="A34" workbookViewId="0">
      <selection activeCell="U8" sqref="U8"/>
    </sheetView>
  </sheetViews>
  <sheetFormatPr defaultColWidth="9.140625" defaultRowHeight="15"/>
  <cols>
    <col min="1" max="1" width="17.28515625" style="319" customWidth="1"/>
    <col min="2" max="2" width="19" style="327" customWidth="1"/>
    <col min="3" max="5" width="5.7109375" style="84" customWidth="1"/>
    <col min="6" max="6" width="5.140625" style="84" customWidth="1"/>
    <col min="7" max="7" width="5.42578125" style="84" customWidth="1"/>
    <col min="8" max="8" width="5.28515625" style="84" customWidth="1"/>
    <col min="9" max="9" width="4.85546875" style="84" customWidth="1"/>
    <col min="10" max="11" width="5.42578125" style="84" customWidth="1"/>
    <col min="12" max="12" width="5.28515625" style="84" customWidth="1"/>
    <col min="13" max="13" width="5.5703125" style="84" customWidth="1"/>
    <col min="14" max="14" width="5.140625" style="84" customWidth="1"/>
    <col min="15" max="18" width="5.7109375" style="85" customWidth="1"/>
    <col min="19" max="19" width="11.5703125" style="84" customWidth="1"/>
    <col min="20" max="16384" width="9.140625" style="84"/>
  </cols>
  <sheetData>
    <row r="1" spans="1:19" ht="23.1" customHeight="1">
      <c r="A1" s="1047" t="s">
        <v>506</v>
      </c>
      <c r="B1" s="1047"/>
      <c r="C1" s="1047"/>
      <c r="D1" s="1047"/>
      <c r="E1" s="1047"/>
      <c r="F1" s="1047"/>
      <c r="G1" s="1047"/>
      <c r="H1" s="1047"/>
      <c r="I1" s="1047"/>
      <c r="J1" s="1047"/>
      <c r="K1" s="1047"/>
      <c r="L1" s="1047"/>
      <c r="M1" s="1047"/>
      <c r="N1" s="1047"/>
      <c r="O1" s="1047"/>
      <c r="P1" s="1047"/>
      <c r="Q1" s="1047"/>
      <c r="R1" s="1047"/>
    </row>
    <row r="2" spans="1:19" ht="30.75" customHeight="1">
      <c r="A2" s="1048" t="s">
        <v>511</v>
      </c>
      <c r="B2" s="1049" t="s">
        <v>1507</v>
      </c>
      <c r="C2" s="1048" t="s">
        <v>955</v>
      </c>
      <c r="D2" s="1048"/>
      <c r="E2" s="1055" t="s">
        <v>1510</v>
      </c>
      <c r="F2" s="1056"/>
      <c r="G2" s="1056"/>
      <c r="H2" s="1056"/>
      <c r="I2" s="1056"/>
      <c r="J2" s="1056"/>
      <c r="K2" s="1056"/>
      <c r="L2" s="1056"/>
      <c r="M2" s="1056"/>
      <c r="N2" s="1057"/>
      <c r="O2" s="1050" t="s">
        <v>156</v>
      </c>
      <c r="P2" s="1051"/>
      <c r="Q2" s="1049" t="s">
        <v>157</v>
      </c>
      <c r="R2" s="1049"/>
    </row>
    <row r="3" spans="1:19" ht="53.25" customHeight="1">
      <c r="A3" s="1048"/>
      <c r="B3" s="1049"/>
      <c r="C3" s="1049" t="s">
        <v>502</v>
      </c>
      <c r="D3" s="1049" t="s">
        <v>503</v>
      </c>
      <c r="E3" s="1049" t="s">
        <v>1511</v>
      </c>
      <c r="F3" s="1049"/>
      <c r="G3" s="1049" t="s">
        <v>1513</v>
      </c>
      <c r="H3" s="1049"/>
      <c r="I3" s="1049" t="s">
        <v>1514</v>
      </c>
      <c r="J3" s="1049"/>
      <c r="K3" s="1049" t="s">
        <v>1515</v>
      </c>
      <c r="L3" s="1049"/>
      <c r="M3" s="1049" t="s">
        <v>1516</v>
      </c>
      <c r="N3" s="1049"/>
      <c r="O3" s="870"/>
      <c r="P3" s="870"/>
      <c r="Q3" s="869"/>
      <c r="R3" s="869"/>
    </row>
    <row r="4" spans="1:19" ht="42" customHeight="1">
      <c r="A4" s="1048"/>
      <c r="B4" s="1049"/>
      <c r="C4" s="1049"/>
      <c r="D4" s="1049"/>
      <c r="E4" s="869" t="s">
        <v>1512</v>
      </c>
      <c r="F4" s="869" t="s">
        <v>970</v>
      </c>
      <c r="G4" s="869" t="s">
        <v>1512</v>
      </c>
      <c r="H4" s="869" t="s">
        <v>970</v>
      </c>
      <c r="I4" s="869" t="s">
        <v>1512</v>
      </c>
      <c r="J4" s="869" t="s">
        <v>970</v>
      </c>
      <c r="K4" s="869" t="s">
        <v>1512</v>
      </c>
      <c r="L4" s="869" t="s">
        <v>970</v>
      </c>
      <c r="M4" s="869" t="s">
        <v>1512</v>
      </c>
      <c r="N4" s="869" t="s">
        <v>970</v>
      </c>
      <c r="O4" s="458" t="s">
        <v>111</v>
      </c>
      <c r="P4" s="459" t="s">
        <v>112</v>
      </c>
      <c r="Q4" s="869" t="s">
        <v>504</v>
      </c>
      <c r="R4" s="869" t="s">
        <v>505</v>
      </c>
    </row>
    <row r="5" spans="1:19">
      <c r="A5" s="290" t="s">
        <v>416</v>
      </c>
      <c r="B5" s="710" t="s">
        <v>1631</v>
      </c>
      <c r="C5" s="614" t="s">
        <v>1509</v>
      </c>
      <c r="D5" s="460"/>
      <c r="E5" s="614" t="s">
        <v>1509</v>
      </c>
      <c r="F5" s="460"/>
      <c r="G5" s="614" t="s">
        <v>1509</v>
      </c>
      <c r="H5" s="460"/>
      <c r="I5" s="614" t="s">
        <v>1509</v>
      </c>
      <c r="J5" s="460"/>
      <c r="K5" s="614" t="s">
        <v>1509</v>
      </c>
      <c r="L5" s="460"/>
      <c r="M5" s="460"/>
      <c r="N5" s="460"/>
      <c r="O5" s="460">
        <v>14</v>
      </c>
      <c r="P5" s="460">
        <v>9</v>
      </c>
      <c r="Q5" s="460">
        <v>1</v>
      </c>
      <c r="R5" s="460">
        <v>1</v>
      </c>
    </row>
    <row r="6" spans="1:19" ht="30.75" customHeight="1">
      <c r="A6" s="777" t="s">
        <v>1480</v>
      </c>
      <c r="B6" s="711" t="s">
        <v>1643</v>
      </c>
      <c r="C6" s="614" t="s">
        <v>1509</v>
      </c>
      <c r="D6" s="460"/>
      <c r="E6" s="614" t="s">
        <v>1509</v>
      </c>
      <c r="F6" s="460"/>
      <c r="G6" s="460"/>
      <c r="H6" s="614" t="s">
        <v>1509</v>
      </c>
      <c r="I6" s="614" t="s">
        <v>1509</v>
      </c>
      <c r="J6" s="460"/>
      <c r="K6" s="614" t="s">
        <v>1509</v>
      </c>
      <c r="L6" s="460"/>
      <c r="M6" s="614" t="s">
        <v>1509</v>
      </c>
      <c r="N6" s="460"/>
      <c r="O6" s="460">
        <v>7</v>
      </c>
      <c r="P6" s="460">
        <v>17</v>
      </c>
      <c r="Q6" s="460">
        <v>1</v>
      </c>
      <c r="R6" s="460">
        <v>1</v>
      </c>
    </row>
    <row r="7" spans="1:19" ht="15" customHeight="1">
      <c r="A7" s="290" t="s">
        <v>510</v>
      </c>
      <c r="B7" s="710" t="s">
        <v>1508</v>
      </c>
      <c r="C7" s="460"/>
      <c r="D7" s="614" t="s">
        <v>1509</v>
      </c>
      <c r="E7" s="614"/>
      <c r="F7" s="614" t="s">
        <v>1509</v>
      </c>
      <c r="G7" s="614" t="s">
        <v>1509</v>
      </c>
      <c r="H7" s="614"/>
      <c r="I7" s="614" t="s">
        <v>1509</v>
      </c>
      <c r="J7" s="614"/>
      <c r="K7" s="614" t="s">
        <v>1509</v>
      </c>
      <c r="L7" s="614"/>
      <c r="M7" s="614" t="s">
        <v>1509</v>
      </c>
      <c r="N7" s="614"/>
      <c r="O7" s="460">
        <v>23</v>
      </c>
      <c r="P7" s="460">
        <v>31</v>
      </c>
      <c r="Q7" s="460">
        <v>2</v>
      </c>
      <c r="R7" s="460" t="s">
        <v>976</v>
      </c>
    </row>
    <row r="8" spans="1:19" ht="16.5" customHeight="1">
      <c r="A8" s="290" t="s">
        <v>419</v>
      </c>
      <c r="B8" s="1052" t="s">
        <v>970</v>
      </c>
      <c r="C8" s="1053"/>
      <c r="D8" s="1053"/>
      <c r="E8" s="1053"/>
      <c r="F8" s="1053"/>
      <c r="G8" s="1053"/>
      <c r="H8" s="1053"/>
      <c r="I8" s="1053"/>
      <c r="J8" s="1053"/>
      <c r="K8" s="1053"/>
      <c r="L8" s="1053"/>
      <c r="M8" s="1053"/>
      <c r="N8" s="1053"/>
      <c r="O8" s="1053"/>
      <c r="P8" s="1053"/>
      <c r="Q8" s="1053"/>
      <c r="R8" s="1054"/>
      <c r="S8" s="461"/>
    </row>
    <row r="9" spans="1:19" ht="16.5" customHeight="1">
      <c r="A9" s="1058" t="s">
        <v>420</v>
      </c>
      <c r="B9" s="710" t="s">
        <v>1508</v>
      </c>
      <c r="C9" s="614" t="s">
        <v>1509</v>
      </c>
      <c r="D9" s="660"/>
      <c r="E9" s="660"/>
      <c r="F9" s="614" t="s">
        <v>1509</v>
      </c>
      <c r="G9" s="614" t="s">
        <v>1509</v>
      </c>
      <c r="H9" s="660"/>
      <c r="I9" s="614" t="s">
        <v>1509</v>
      </c>
      <c r="J9" s="660"/>
      <c r="K9" s="614" t="s">
        <v>1509</v>
      </c>
      <c r="L9" s="660"/>
      <c r="M9" s="614" t="s">
        <v>1509</v>
      </c>
      <c r="N9" s="660"/>
      <c r="O9" s="460">
        <v>18</v>
      </c>
      <c r="P9" s="460">
        <v>10</v>
      </c>
      <c r="Q9" s="460">
        <v>1</v>
      </c>
      <c r="R9" s="460"/>
      <c r="S9" s="461"/>
    </row>
    <row r="10" spans="1:19" ht="18" customHeight="1">
      <c r="A10" s="1059"/>
      <c r="B10" s="710"/>
      <c r="C10" s="614" t="s">
        <v>1509</v>
      </c>
      <c r="D10" s="460"/>
      <c r="E10" s="614" t="s">
        <v>1509</v>
      </c>
      <c r="F10" s="460"/>
      <c r="G10" s="614" t="s">
        <v>1509</v>
      </c>
      <c r="H10" s="460"/>
      <c r="I10" s="614" t="s">
        <v>1509</v>
      </c>
      <c r="J10" s="460"/>
      <c r="K10" s="614" t="s">
        <v>1509</v>
      </c>
      <c r="L10" s="460"/>
      <c r="M10" s="614" t="s">
        <v>1509</v>
      </c>
      <c r="N10" s="460"/>
      <c r="O10" s="460">
        <v>6</v>
      </c>
      <c r="P10" s="460">
        <v>13</v>
      </c>
      <c r="Q10" s="460">
        <v>1</v>
      </c>
      <c r="R10" s="460"/>
      <c r="S10" s="461"/>
    </row>
    <row r="11" spans="1:19" ht="18" customHeight="1">
      <c r="A11" s="1058" t="s">
        <v>421</v>
      </c>
      <c r="B11" s="710" t="s">
        <v>1572</v>
      </c>
      <c r="C11" s="614" t="s">
        <v>1509</v>
      </c>
      <c r="D11" s="460"/>
      <c r="E11" s="614" t="s">
        <v>1509</v>
      </c>
      <c r="F11" s="460"/>
      <c r="G11" s="460"/>
      <c r="H11" s="614" t="s">
        <v>1509</v>
      </c>
      <c r="I11" s="614" t="s">
        <v>1509</v>
      </c>
      <c r="J11" s="460"/>
      <c r="K11" s="614" t="s">
        <v>1509</v>
      </c>
      <c r="L11" s="460"/>
      <c r="M11" s="614" t="s">
        <v>1509</v>
      </c>
      <c r="N11" s="460"/>
      <c r="O11" s="460"/>
      <c r="P11" s="460">
        <v>3</v>
      </c>
      <c r="Q11" s="460">
        <v>1</v>
      </c>
      <c r="R11" s="460">
        <v>1</v>
      </c>
      <c r="S11" s="461"/>
    </row>
    <row r="12" spans="1:19">
      <c r="A12" s="1059"/>
      <c r="B12" s="710" t="s">
        <v>1573</v>
      </c>
      <c r="C12" s="614" t="s">
        <v>1509</v>
      </c>
      <c r="D12" s="460"/>
      <c r="E12" s="614" t="s">
        <v>1509</v>
      </c>
      <c r="F12" s="460"/>
      <c r="G12" s="614" t="s">
        <v>1509</v>
      </c>
      <c r="H12" s="460"/>
      <c r="I12" s="614" t="s">
        <v>1509</v>
      </c>
      <c r="J12" s="460"/>
      <c r="K12" s="614" t="s">
        <v>1509</v>
      </c>
      <c r="L12" s="460"/>
      <c r="M12" s="614" t="s">
        <v>1509</v>
      </c>
      <c r="N12" s="460"/>
      <c r="O12" s="460">
        <v>9</v>
      </c>
      <c r="P12" s="460">
        <v>4</v>
      </c>
      <c r="Q12" s="460">
        <v>2</v>
      </c>
      <c r="R12" s="460"/>
      <c r="S12" s="461"/>
    </row>
    <row r="13" spans="1:19" ht="17.45" customHeight="1">
      <c r="A13" s="290" t="s">
        <v>422</v>
      </c>
      <c r="B13" s="1052" t="s">
        <v>1647</v>
      </c>
      <c r="C13" s="1053"/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  <c r="P13" s="1053"/>
      <c r="Q13" s="1053"/>
      <c r="R13" s="1054"/>
      <c r="S13" s="461"/>
    </row>
    <row r="14" spans="1:19" ht="17.100000000000001" customHeight="1">
      <c r="A14" s="290" t="s">
        <v>423</v>
      </c>
      <c r="B14" s="710" t="s">
        <v>1610</v>
      </c>
      <c r="C14" s="460"/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460"/>
      <c r="P14" s="460"/>
      <c r="Q14" s="460"/>
      <c r="R14" s="460"/>
      <c r="S14" s="461"/>
    </row>
    <row r="15" spans="1:19" ht="14.45" customHeight="1">
      <c r="A15" s="290" t="s">
        <v>424</v>
      </c>
      <c r="B15" s="710" t="s">
        <v>1572</v>
      </c>
      <c r="C15" s="614" t="s">
        <v>1509</v>
      </c>
      <c r="D15" s="460"/>
      <c r="E15" s="614" t="s">
        <v>1509</v>
      </c>
      <c r="F15" s="460"/>
      <c r="G15" s="460"/>
      <c r="H15" s="614" t="s">
        <v>1509</v>
      </c>
      <c r="I15" s="614" t="s">
        <v>1509</v>
      </c>
      <c r="J15" s="460"/>
      <c r="K15" s="614" t="s">
        <v>1509</v>
      </c>
      <c r="L15" s="460"/>
      <c r="M15" s="614" t="s">
        <v>1509</v>
      </c>
      <c r="N15" s="460"/>
      <c r="O15" s="460">
        <v>21</v>
      </c>
      <c r="P15" s="460">
        <v>13</v>
      </c>
      <c r="Q15" s="460">
        <v>2</v>
      </c>
      <c r="R15" s="460"/>
      <c r="S15" s="461"/>
    </row>
    <row r="16" spans="1:19">
      <c r="A16" s="290" t="s">
        <v>529</v>
      </c>
      <c r="B16" s="710"/>
      <c r="C16" s="460"/>
      <c r="D16" s="460"/>
      <c r="E16" s="460"/>
      <c r="F16" s="460"/>
      <c r="G16" s="460"/>
      <c r="H16" s="460"/>
      <c r="I16" s="460"/>
      <c r="J16" s="460"/>
      <c r="K16" s="460"/>
      <c r="L16" s="460"/>
      <c r="M16" s="460"/>
      <c r="N16" s="460"/>
      <c r="O16" s="460"/>
      <c r="P16" s="460"/>
      <c r="Q16" s="460"/>
      <c r="R16" s="460"/>
      <c r="S16" s="461"/>
    </row>
    <row r="17" spans="1:19" ht="15.95" customHeight="1">
      <c r="A17" s="290" t="s">
        <v>426</v>
      </c>
      <c r="B17" s="711" t="s">
        <v>1637</v>
      </c>
      <c r="C17" s="614" t="s">
        <v>1509</v>
      </c>
      <c r="D17" s="460"/>
      <c r="E17" s="460"/>
      <c r="F17" s="614" t="s">
        <v>1509</v>
      </c>
      <c r="G17" s="614" t="s">
        <v>1509</v>
      </c>
      <c r="H17" s="614"/>
      <c r="I17" s="460"/>
      <c r="J17" s="614" t="s">
        <v>1509</v>
      </c>
      <c r="K17" s="614" t="s">
        <v>1509</v>
      </c>
      <c r="L17" s="460"/>
      <c r="M17" s="614" t="s">
        <v>1509</v>
      </c>
      <c r="N17" s="460"/>
      <c r="O17" s="460">
        <v>13</v>
      </c>
      <c r="P17" s="460">
        <v>15</v>
      </c>
      <c r="Q17" s="460">
        <v>1</v>
      </c>
      <c r="R17" s="460">
        <v>1</v>
      </c>
      <c r="S17" s="461"/>
    </row>
    <row r="18" spans="1:19" ht="15.95" customHeight="1">
      <c r="A18" s="1058" t="s">
        <v>427</v>
      </c>
      <c r="B18" s="711" t="s">
        <v>1570</v>
      </c>
      <c r="C18" s="614"/>
      <c r="D18" s="614" t="s">
        <v>1509</v>
      </c>
      <c r="E18" s="460"/>
      <c r="F18" s="614" t="s">
        <v>1509</v>
      </c>
      <c r="G18" s="614" t="s">
        <v>1509</v>
      </c>
      <c r="H18" s="460"/>
      <c r="I18" s="614"/>
      <c r="J18" s="614" t="s">
        <v>1509</v>
      </c>
      <c r="K18" s="614" t="s">
        <v>1509</v>
      </c>
      <c r="L18" s="460"/>
      <c r="M18" s="614" t="s">
        <v>1509</v>
      </c>
      <c r="N18" s="460"/>
      <c r="O18" s="460">
        <v>15</v>
      </c>
      <c r="P18" s="460">
        <v>6</v>
      </c>
      <c r="Q18" s="460">
        <v>2</v>
      </c>
      <c r="R18" s="460"/>
      <c r="S18" s="461"/>
    </row>
    <row r="19" spans="1:19" ht="29.25">
      <c r="A19" s="1059"/>
      <c r="B19" s="711" t="s">
        <v>1571</v>
      </c>
      <c r="C19" s="614" t="s">
        <v>1509</v>
      </c>
      <c r="D19" s="460"/>
      <c r="E19" s="614" t="s">
        <v>1509</v>
      </c>
      <c r="F19" s="460"/>
      <c r="G19" s="614" t="s">
        <v>1509</v>
      </c>
      <c r="H19" s="460"/>
      <c r="I19" s="614" t="s">
        <v>1509</v>
      </c>
      <c r="J19" s="460"/>
      <c r="K19" s="614" t="s">
        <v>1509</v>
      </c>
      <c r="L19" s="460"/>
      <c r="M19" s="614" t="s">
        <v>1509</v>
      </c>
      <c r="N19" s="460"/>
      <c r="O19" s="460">
        <v>17</v>
      </c>
      <c r="P19" s="460">
        <v>12</v>
      </c>
      <c r="Q19" s="460">
        <v>2</v>
      </c>
      <c r="R19" s="96"/>
      <c r="S19" s="461"/>
    </row>
    <row r="20" spans="1:19">
      <c r="A20" s="290" t="s">
        <v>428</v>
      </c>
      <c r="B20" s="710" t="s">
        <v>1569</v>
      </c>
      <c r="C20" s="614" t="s">
        <v>1509</v>
      </c>
      <c r="D20" s="460"/>
      <c r="E20" s="614" t="s">
        <v>1509</v>
      </c>
      <c r="F20" s="460"/>
      <c r="G20" s="614" t="s">
        <v>1509</v>
      </c>
      <c r="H20" s="460"/>
      <c r="I20" s="614" t="s">
        <v>1509</v>
      </c>
      <c r="J20" s="460"/>
      <c r="K20" s="614" t="s">
        <v>1509</v>
      </c>
      <c r="L20" s="460"/>
      <c r="M20" s="614" t="s">
        <v>1509</v>
      </c>
      <c r="N20" s="460"/>
      <c r="O20" s="460">
        <v>5</v>
      </c>
      <c r="P20" s="460">
        <v>6</v>
      </c>
      <c r="Q20" s="460">
        <v>1</v>
      </c>
      <c r="R20" s="460"/>
      <c r="S20" s="461"/>
    </row>
    <row r="21" spans="1:19">
      <c r="A21" s="1058" t="s">
        <v>429</v>
      </c>
      <c r="B21" s="710" t="s">
        <v>1556</v>
      </c>
      <c r="C21" s="614" t="s">
        <v>1509</v>
      </c>
      <c r="D21" s="460"/>
      <c r="E21" s="614" t="s">
        <v>1509</v>
      </c>
      <c r="F21" s="460"/>
      <c r="G21" s="614" t="s">
        <v>1509</v>
      </c>
      <c r="H21" s="460"/>
      <c r="I21" s="614" t="s">
        <v>1509</v>
      </c>
      <c r="J21" s="460"/>
      <c r="K21" s="614" t="s">
        <v>1509</v>
      </c>
      <c r="L21" s="460"/>
      <c r="M21" s="614" t="s">
        <v>1509</v>
      </c>
      <c r="N21" s="460"/>
      <c r="O21" s="460">
        <v>5</v>
      </c>
      <c r="P21" s="460">
        <v>3</v>
      </c>
      <c r="Q21" s="460">
        <v>1</v>
      </c>
      <c r="R21" s="460"/>
      <c r="S21" s="461"/>
    </row>
    <row r="22" spans="1:19" ht="29.25">
      <c r="A22" s="1059"/>
      <c r="B22" s="711" t="s">
        <v>1557</v>
      </c>
      <c r="C22" s="614" t="s">
        <v>1509</v>
      </c>
      <c r="D22" s="460"/>
      <c r="E22" s="614" t="s">
        <v>1509</v>
      </c>
      <c r="F22" s="460"/>
      <c r="G22" s="614" t="s">
        <v>1509</v>
      </c>
      <c r="H22" s="460"/>
      <c r="I22" s="614" t="s">
        <v>1509</v>
      </c>
      <c r="J22" s="460"/>
      <c r="K22" s="614" t="s">
        <v>1509</v>
      </c>
      <c r="L22" s="460"/>
      <c r="M22" s="614" t="s">
        <v>1509</v>
      </c>
      <c r="N22" s="460"/>
      <c r="O22" s="460">
        <v>7</v>
      </c>
      <c r="P22" s="460">
        <v>9</v>
      </c>
      <c r="Q22" s="460">
        <v>1</v>
      </c>
      <c r="R22" s="460"/>
      <c r="S22" s="461"/>
    </row>
    <row r="23" spans="1:19" ht="29.25">
      <c r="A23" s="1064" t="s">
        <v>430</v>
      </c>
      <c r="B23" s="711" t="s">
        <v>1851</v>
      </c>
      <c r="C23" s="614" t="s">
        <v>1509</v>
      </c>
      <c r="D23" s="460"/>
      <c r="E23" s="614" t="s">
        <v>1509</v>
      </c>
      <c r="F23" s="460"/>
      <c r="G23" s="614"/>
      <c r="H23" s="614" t="s">
        <v>1509</v>
      </c>
      <c r="I23" s="614"/>
      <c r="J23" s="614" t="s">
        <v>1509</v>
      </c>
      <c r="K23" s="614" t="s">
        <v>1509</v>
      </c>
      <c r="L23" s="460"/>
      <c r="M23" s="614"/>
      <c r="N23" s="614" t="s">
        <v>1509</v>
      </c>
      <c r="O23" s="460">
        <v>4</v>
      </c>
      <c r="P23" s="460">
        <v>4</v>
      </c>
      <c r="Q23" s="460">
        <v>1</v>
      </c>
      <c r="R23" s="460"/>
      <c r="S23" s="461"/>
    </row>
    <row r="24" spans="1:19">
      <c r="A24" s="1065"/>
      <c r="B24" s="711" t="s">
        <v>1850</v>
      </c>
      <c r="C24" s="614" t="s">
        <v>1509</v>
      </c>
      <c r="D24" s="460"/>
      <c r="E24" s="614" t="s">
        <v>1509</v>
      </c>
      <c r="F24" s="460"/>
      <c r="G24" s="460"/>
      <c r="H24" s="614" t="s">
        <v>1509</v>
      </c>
      <c r="I24" s="614" t="s">
        <v>1509</v>
      </c>
      <c r="J24" s="460"/>
      <c r="K24" s="614" t="s">
        <v>1509</v>
      </c>
      <c r="L24" s="460"/>
      <c r="M24" s="614" t="s">
        <v>1509</v>
      </c>
      <c r="N24" s="460"/>
      <c r="O24" s="460">
        <v>3</v>
      </c>
      <c r="P24" s="460">
        <v>2</v>
      </c>
      <c r="Q24" s="460">
        <v>1</v>
      </c>
      <c r="R24" s="460">
        <v>1</v>
      </c>
      <c r="S24" s="461"/>
    </row>
    <row r="25" spans="1:19" ht="29.25">
      <c r="A25" s="1058" t="s">
        <v>431</v>
      </c>
      <c r="B25" s="711" t="s">
        <v>1564</v>
      </c>
      <c r="C25" s="614" t="s">
        <v>1509</v>
      </c>
      <c r="D25" s="460"/>
      <c r="E25" s="614" t="s">
        <v>1509</v>
      </c>
      <c r="F25" s="460"/>
      <c r="G25" s="614" t="s">
        <v>1509</v>
      </c>
      <c r="H25" s="460"/>
      <c r="I25" s="614" t="s">
        <v>1509</v>
      </c>
      <c r="J25" s="460"/>
      <c r="K25" s="614" t="s">
        <v>1509</v>
      </c>
      <c r="L25" s="460"/>
      <c r="M25" s="614" t="s">
        <v>1509</v>
      </c>
      <c r="N25" s="460"/>
      <c r="O25" s="460">
        <v>5</v>
      </c>
      <c r="P25" s="460">
        <v>6</v>
      </c>
      <c r="Q25" s="460">
        <v>2</v>
      </c>
      <c r="R25" s="460"/>
      <c r="S25" s="461"/>
    </row>
    <row r="26" spans="1:19" ht="29.25">
      <c r="A26" s="1059"/>
      <c r="B26" s="711" t="s">
        <v>1565</v>
      </c>
      <c r="C26" s="614" t="s">
        <v>1509</v>
      </c>
      <c r="D26" s="460"/>
      <c r="E26" s="614" t="s">
        <v>1509</v>
      </c>
      <c r="F26" s="460"/>
      <c r="G26" s="614" t="s">
        <v>1509</v>
      </c>
      <c r="H26" s="460"/>
      <c r="I26" s="614"/>
      <c r="J26" s="614" t="s">
        <v>1509</v>
      </c>
      <c r="K26" s="614" t="s">
        <v>1509</v>
      </c>
      <c r="L26" s="460"/>
      <c r="M26" s="614" t="s">
        <v>1509</v>
      </c>
      <c r="N26" s="460"/>
      <c r="O26" s="460">
        <v>16</v>
      </c>
      <c r="P26" s="460">
        <v>17</v>
      </c>
      <c r="Q26" s="460">
        <v>2</v>
      </c>
      <c r="R26" s="460"/>
      <c r="S26" s="461"/>
    </row>
    <row r="27" spans="1:19">
      <c r="A27" s="290" t="s">
        <v>721</v>
      </c>
      <c r="B27" s="710" t="s">
        <v>1538</v>
      </c>
      <c r="C27" s="460"/>
      <c r="D27" s="460"/>
      <c r="E27" s="460"/>
      <c r="F27" s="460"/>
      <c r="G27" s="460"/>
      <c r="H27" s="460"/>
      <c r="I27" s="460"/>
      <c r="J27" s="460"/>
      <c r="K27" s="460"/>
      <c r="L27" s="460"/>
      <c r="M27" s="460"/>
      <c r="N27" s="460"/>
      <c r="O27" s="460"/>
      <c r="P27" s="460"/>
      <c r="Q27" s="460"/>
      <c r="R27" s="460"/>
      <c r="S27" s="461"/>
    </row>
    <row r="28" spans="1:19">
      <c r="A28" s="1058" t="s">
        <v>433</v>
      </c>
      <c r="B28" s="710" t="s">
        <v>1852</v>
      </c>
      <c r="C28" s="614" t="s">
        <v>1509</v>
      </c>
      <c r="D28" s="460"/>
      <c r="E28" s="614" t="s">
        <v>1509</v>
      </c>
      <c r="F28" s="460"/>
      <c r="G28" s="460"/>
      <c r="H28" s="614" t="s">
        <v>1509</v>
      </c>
      <c r="I28" s="614" t="s">
        <v>1509</v>
      </c>
      <c r="J28" s="460"/>
      <c r="K28" s="614" t="s">
        <v>1509</v>
      </c>
      <c r="L28" s="460"/>
      <c r="M28" s="614" t="s">
        <v>1509</v>
      </c>
      <c r="N28" s="460"/>
      <c r="O28" s="460">
        <v>15</v>
      </c>
      <c r="P28" s="460">
        <v>22</v>
      </c>
      <c r="Q28" s="460">
        <v>2</v>
      </c>
      <c r="R28" s="460"/>
      <c r="S28" s="461"/>
    </row>
    <row r="29" spans="1:19">
      <c r="A29" s="1059"/>
      <c r="B29" s="710" t="s">
        <v>470</v>
      </c>
      <c r="C29" s="614" t="s">
        <v>1509</v>
      </c>
      <c r="D29" s="460"/>
      <c r="E29" s="614" t="s">
        <v>1509</v>
      </c>
      <c r="F29" s="460"/>
      <c r="G29" s="614" t="s">
        <v>1509</v>
      </c>
      <c r="H29" s="460"/>
      <c r="I29" s="614" t="s">
        <v>1509</v>
      </c>
      <c r="J29" s="460"/>
      <c r="K29" s="614" t="s">
        <v>1509</v>
      </c>
      <c r="L29" s="460"/>
      <c r="M29" s="614" t="s">
        <v>1509</v>
      </c>
      <c r="N29" s="460"/>
      <c r="O29" s="460">
        <v>15</v>
      </c>
      <c r="P29" s="460">
        <v>13</v>
      </c>
      <c r="Q29" s="460">
        <v>1</v>
      </c>
      <c r="R29" s="460">
        <v>1</v>
      </c>
      <c r="S29" s="461"/>
    </row>
    <row r="30" spans="1:19" ht="15.6" customHeight="1">
      <c r="A30" s="290" t="s">
        <v>434</v>
      </c>
      <c r="B30" s="710" t="s">
        <v>1580</v>
      </c>
      <c r="C30" s="460"/>
      <c r="D30" s="614" t="s">
        <v>1509</v>
      </c>
      <c r="E30" s="614" t="s">
        <v>1509</v>
      </c>
      <c r="F30" s="460"/>
      <c r="G30" s="614" t="s">
        <v>1509</v>
      </c>
      <c r="H30" s="460"/>
      <c r="I30" s="614"/>
      <c r="J30" s="614" t="s">
        <v>1509</v>
      </c>
      <c r="K30" s="614" t="s">
        <v>1509</v>
      </c>
      <c r="L30" s="460"/>
      <c r="M30" s="614" t="s">
        <v>1509</v>
      </c>
      <c r="N30" s="460"/>
      <c r="O30" s="460">
        <v>4</v>
      </c>
      <c r="P30" s="460">
        <v>3</v>
      </c>
      <c r="Q30" s="460">
        <v>1</v>
      </c>
      <c r="R30" s="460">
        <v>1</v>
      </c>
      <c r="S30" s="461"/>
    </row>
    <row r="31" spans="1:19" ht="29.25" customHeight="1">
      <c r="A31" s="290" t="s">
        <v>435</v>
      </c>
      <c r="B31" s="711" t="s">
        <v>1621</v>
      </c>
      <c r="C31" s="614" t="s">
        <v>1509</v>
      </c>
      <c r="D31" s="460"/>
      <c r="E31" s="614" t="s">
        <v>1509</v>
      </c>
      <c r="F31" s="460"/>
      <c r="G31" s="614" t="s">
        <v>1509</v>
      </c>
      <c r="H31" s="460"/>
      <c r="I31" s="614" t="s">
        <v>1509</v>
      </c>
      <c r="J31" s="460"/>
      <c r="K31" s="614" t="s">
        <v>1509</v>
      </c>
      <c r="L31" s="460"/>
      <c r="M31" s="614" t="s">
        <v>1509</v>
      </c>
      <c r="N31" s="460"/>
      <c r="O31" s="460">
        <v>10</v>
      </c>
      <c r="P31" s="460">
        <v>8</v>
      </c>
      <c r="Q31" s="460">
        <v>1</v>
      </c>
      <c r="R31" s="460"/>
      <c r="S31" s="461"/>
    </row>
    <row r="32" spans="1:19" ht="29.25" customHeight="1">
      <c r="A32" s="1058" t="s">
        <v>436</v>
      </c>
      <c r="B32" s="711" t="s">
        <v>1641</v>
      </c>
      <c r="C32" s="614" t="s">
        <v>1509</v>
      </c>
      <c r="D32" s="460"/>
      <c r="E32" s="614" t="s">
        <v>1509</v>
      </c>
      <c r="F32" s="460"/>
      <c r="G32" s="614" t="s">
        <v>1509</v>
      </c>
      <c r="H32" s="460"/>
      <c r="I32" s="614" t="s">
        <v>1509</v>
      </c>
      <c r="J32" s="460"/>
      <c r="K32" s="614" t="s">
        <v>1509</v>
      </c>
      <c r="L32" s="460"/>
      <c r="M32" s="614" t="s">
        <v>1509</v>
      </c>
      <c r="N32" s="460"/>
      <c r="O32" s="460">
        <v>11</v>
      </c>
      <c r="P32" s="460">
        <v>9</v>
      </c>
      <c r="Q32" s="460">
        <v>3</v>
      </c>
      <c r="R32" s="460"/>
      <c r="S32" s="461"/>
    </row>
    <row r="33" spans="1:19">
      <c r="A33" s="1059"/>
      <c r="B33" s="710" t="s">
        <v>1642</v>
      </c>
      <c r="C33" s="614" t="s">
        <v>1509</v>
      </c>
      <c r="D33" s="460"/>
      <c r="E33" s="614" t="s">
        <v>1509</v>
      </c>
      <c r="F33" s="460"/>
      <c r="G33" s="460"/>
      <c r="H33" s="614" t="s">
        <v>1509</v>
      </c>
      <c r="I33" s="614" t="s">
        <v>1509</v>
      </c>
      <c r="J33" s="460"/>
      <c r="K33" s="614" t="s">
        <v>1509</v>
      </c>
      <c r="L33" s="460"/>
      <c r="M33" s="614" t="s">
        <v>1509</v>
      </c>
      <c r="N33" s="460"/>
      <c r="O33" s="460">
        <v>6</v>
      </c>
      <c r="P33" s="460">
        <v>6</v>
      </c>
      <c r="Q33" s="460" t="s">
        <v>976</v>
      </c>
      <c r="R33" s="460">
        <v>2</v>
      </c>
      <c r="S33" s="461"/>
    </row>
    <row r="34" spans="1:19">
      <c r="A34" s="1058" t="s">
        <v>437</v>
      </c>
      <c r="B34" s="711" t="s">
        <v>1548</v>
      </c>
      <c r="C34" s="460"/>
      <c r="D34" s="614" t="s">
        <v>1509</v>
      </c>
      <c r="E34" s="614" t="s">
        <v>1509</v>
      </c>
      <c r="F34" s="614"/>
      <c r="G34" s="614" t="s">
        <v>1509</v>
      </c>
      <c r="H34" s="460"/>
      <c r="I34" s="614" t="s">
        <v>1509</v>
      </c>
      <c r="J34" s="460"/>
      <c r="K34" s="614" t="s">
        <v>1509</v>
      </c>
      <c r="L34" s="460"/>
      <c r="M34" s="614" t="s">
        <v>1509</v>
      </c>
      <c r="N34" s="460"/>
      <c r="O34" s="460">
        <v>15</v>
      </c>
      <c r="P34" s="460">
        <v>13</v>
      </c>
      <c r="Q34" s="460">
        <v>4</v>
      </c>
      <c r="R34" s="460">
        <v>3</v>
      </c>
      <c r="S34" s="461"/>
    </row>
    <row r="35" spans="1:19" ht="29.25">
      <c r="A35" s="1060"/>
      <c r="B35" s="711" t="s">
        <v>1547</v>
      </c>
      <c r="C35" s="614" t="s">
        <v>1509</v>
      </c>
      <c r="D35" s="460"/>
      <c r="E35" s="614" t="s">
        <v>1509</v>
      </c>
      <c r="F35" s="614"/>
      <c r="G35" s="614" t="s">
        <v>1509</v>
      </c>
      <c r="H35" s="460"/>
      <c r="I35" s="614" t="s">
        <v>1509</v>
      </c>
      <c r="J35" s="460"/>
      <c r="K35" s="614" t="s">
        <v>1509</v>
      </c>
      <c r="L35" s="460"/>
      <c r="M35" s="614" t="s">
        <v>1509</v>
      </c>
      <c r="N35" s="460"/>
      <c r="O35" s="460">
        <v>18</v>
      </c>
      <c r="P35" s="460">
        <v>33</v>
      </c>
      <c r="Q35" s="460">
        <v>4</v>
      </c>
      <c r="R35" s="460">
        <v>3</v>
      </c>
      <c r="S35" s="461"/>
    </row>
    <row r="36" spans="1:19" ht="29.25">
      <c r="A36" s="1059"/>
      <c r="B36" s="711" t="s">
        <v>1549</v>
      </c>
      <c r="C36" s="614" t="s">
        <v>1509</v>
      </c>
      <c r="D36" s="460"/>
      <c r="E36" s="614" t="s">
        <v>1509</v>
      </c>
      <c r="F36" s="614"/>
      <c r="G36" s="614" t="s">
        <v>1509</v>
      </c>
      <c r="H36" s="460"/>
      <c r="I36" s="614" t="s">
        <v>1509</v>
      </c>
      <c r="J36" s="460"/>
      <c r="K36" s="614" t="s">
        <v>1509</v>
      </c>
      <c r="L36" s="460"/>
      <c r="M36" s="614" t="s">
        <v>1509</v>
      </c>
      <c r="N36" s="460"/>
      <c r="O36" s="460">
        <v>23</v>
      </c>
      <c r="P36" s="460">
        <v>17</v>
      </c>
      <c r="Q36" s="460">
        <v>4</v>
      </c>
      <c r="R36" s="460">
        <v>3</v>
      </c>
      <c r="S36" s="461"/>
    </row>
    <row r="37" spans="1:19" ht="57.75" customHeight="1">
      <c r="A37" s="290" t="s">
        <v>438</v>
      </c>
      <c r="B37" s="710" t="s">
        <v>1639</v>
      </c>
      <c r="C37" s="614" t="s">
        <v>1509</v>
      </c>
      <c r="D37" s="460"/>
      <c r="E37" s="1062" t="s">
        <v>1640</v>
      </c>
      <c r="F37" s="1063"/>
      <c r="G37" s="614" t="s">
        <v>1509</v>
      </c>
      <c r="H37" s="460"/>
      <c r="I37" s="614" t="s">
        <v>1509</v>
      </c>
      <c r="J37" s="460"/>
      <c r="K37" s="614" t="s">
        <v>1509</v>
      </c>
      <c r="L37" s="460"/>
      <c r="M37" s="614" t="s">
        <v>1509</v>
      </c>
      <c r="N37" s="460"/>
      <c r="O37" s="460">
        <v>18</v>
      </c>
      <c r="P37" s="460">
        <v>11</v>
      </c>
      <c r="Q37" s="460">
        <v>2</v>
      </c>
      <c r="R37" s="460">
        <v>1</v>
      </c>
      <c r="S37" s="461"/>
    </row>
    <row r="38" spans="1:19">
      <c r="A38" s="290" t="s">
        <v>439</v>
      </c>
      <c r="B38" s="710" t="s">
        <v>1644</v>
      </c>
      <c r="C38" s="614" t="s">
        <v>1509</v>
      </c>
      <c r="D38" s="460"/>
      <c r="E38" s="614" t="s">
        <v>1509</v>
      </c>
      <c r="F38" s="460"/>
      <c r="G38" s="460"/>
      <c r="H38" s="614" t="s">
        <v>1509</v>
      </c>
      <c r="I38" s="614" t="s">
        <v>1509</v>
      </c>
      <c r="J38" s="460"/>
      <c r="K38" s="614" t="s">
        <v>1509</v>
      </c>
      <c r="L38" s="460"/>
      <c r="M38" s="614" t="s">
        <v>1509</v>
      </c>
      <c r="N38" s="460"/>
      <c r="O38" s="460">
        <v>6</v>
      </c>
      <c r="P38" s="460">
        <v>11</v>
      </c>
      <c r="Q38" s="460">
        <v>1</v>
      </c>
      <c r="R38" s="460">
        <v>1</v>
      </c>
      <c r="S38" s="461"/>
    </row>
    <row r="39" spans="1:19">
      <c r="A39" s="290" t="s">
        <v>440</v>
      </c>
      <c r="B39" s="711" t="s">
        <v>1538</v>
      </c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1"/>
    </row>
    <row r="40" spans="1:19">
      <c r="A40" s="290" t="s">
        <v>451</v>
      </c>
      <c r="B40" s="711" t="s">
        <v>1538</v>
      </c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1"/>
    </row>
    <row r="41" spans="1:19" ht="29.25">
      <c r="A41" s="1058" t="s">
        <v>442</v>
      </c>
      <c r="B41" s="711" t="s">
        <v>1853</v>
      </c>
      <c r="C41" s="614" t="s">
        <v>1509</v>
      </c>
      <c r="D41" s="462"/>
      <c r="E41" s="614" t="s">
        <v>1509</v>
      </c>
      <c r="F41" s="614"/>
      <c r="G41" s="614" t="s">
        <v>1509</v>
      </c>
      <c r="H41" s="462"/>
      <c r="I41" s="614" t="s">
        <v>1509</v>
      </c>
      <c r="J41" s="462"/>
      <c r="K41" s="614" t="s">
        <v>1509</v>
      </c>
      <c r="L41" s="462"/>
      <c r="M41" s="614" t="s">
        <v>1509</v>
      </c>
      <c r="N41" s="462"/>
      <c r="O41" s="462">
        <v>93</v>
      </c>
      <c r="P41" s="462">
        <v>87</v>
      </c>
      <c r="Q41" s="462">
        <v>12</v>
      </c>
      <c r="R41" s="462"/>
      <c r="S41" s="461"/>
    </row>
    <row r="42" spans="1:19">
      <c r="A42" s="1060"/>
      <c r="B42" s="711" t="s">
        <v>1854</v>
      </c>
      <c r="C42" s="462"/>
      <c r="D42" s="614" t="s">
        <v>1509</v>
      </c>
      <c r="E42" s="614" t="s">
        <v>1509</v>
      </c>
      <c r="F42" s="462"/>
      <c r="G42" s="614" t="s">
        <v>1509</v>
      </c>
      <c r="H42" s="462"/>
      <c r="I42" s="614" t="s">
        <v>1509</v>
      </c>
      <c r="J42" s="462"/>
      <c r="K42" s="614" t="s">
        <v>1509</v>
      </c>
      <c r="L42" s="462"/>
      <c r="M42" s="614" t="s">
        <v>1509</v>
      </c>
      <c r="N42" s="462"/>
      <c r="O42" s="462">
        <v>14</v>
      </c>
      <c r="P42" s="462">
        <v>9</v>
      </c>
      <c r="Q42" s="462">
        <v>2</v>
      </c>
      <c r="R42" s="462"/>
      <c r="S42" s="461"/>
    </row>
    <row r="43" spans="1:19" ht="29.25">
      <c r="A43" s="1060"/>
      <c r="B43" s="711" t="s">
        <v>1855</v>
      </c>
      <c r="C43" s="462"/>
      <c r="D43" s="614" t="s">
        <v>1509</v>
      </c>
      <c r="E43" s="614" t="s">
        <v>1509</v>
      </c>
      <c r="F43" s="462"/>
      <c r="G43" s="614" t="s">
        <v>1509</v>
      </c>
      <c r="H43" s="462"/>
      <c r="I43" s="614" t="s">
        <v>1509</v>
      </c>
      <c r="J43" s="462"/>
      <c r="K43" s="614" t="s">
        <v>1509</v>
      </c>
      <c r="L43" s="462"/>
      <c r="M43" s="614" t="s">
        <v>1509</v>
      </c>
      <c r="N43" s="462"/>
      <c r="O43" s="462">
        <v>16</v>
      </c>
      <c r="P43" s="462">
        <v>8</v>
      </c>
      <c r="Q43" s="462">
        <v>2</v>
      </c>
      <c r="R43" s="462"/>
      <c r="S43" s="461"/>
    </row>
    <row r="44" spans="1:19" ht="43.5">
      <c r="A44" s="1059"/>
      <c r="B44" s="711" t="s">
        <v>1856</v>
      </c>
      <c r="C44" s="460"/>
      <c r="D44" s="614" t="s">
        <v>1509</v>
      </c>
      <c r="E44" s="614" t="s">
        <v>1509</v>
      </c>
      <c r="F44" s="462"/>
      <c r="G44" s="614" t="s">
        <v>1509</v>
      </c>
      <c r="H44" s="462"/>
      <c r="I44" s="614" t="s">
        <v>1509</v>
      </c>
      <c r="J44" s="462"/>
      <c r="K44" s="614" t="s">
        <v>1509</v>
      </c>
      <c r="L44" s="462"/>
      <c r="M44" s="462"/>
      <c r="N44" s="614" t="s">
        <v>1509</v>
      </c>
      <c r="O44" s="460">
        <v>9</v>
      </c>
      <c r="P44" s="460">
        <v>8</v>
      </c>
      <c r="Q44" s="460">
        <v>1</v>
      </c>
      <c r="R44" s="460"/>
      <c r="S44" s="461"/>
    </row>
    <row r="45" spans="1:19">
      <c r="A45" s="290" t="s">
        <v>443</v>
      </c>
      <c r="B45" s="710"/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1"/>
    </row>
    <row r="46" spans="1:19">
      <c r="A46" s="290" t="s">
        <v>513</v>
      </c>
      <c r="B46" s="710" t="s">
        <v>1599</v>
      </c>
      <c r="C46" s="614" t="s">
        <v>1509</v>
      </c>
      <c r="D46" s="460"/>
      <c r="E46" s="614" t="s">
        <v>1509</v>
      </c>
      <c r="F46" s="460"/>
      <c r="G46" s="614" t="s">
        <v>1509</v>
      </c>
      <c r="H46" s="460"/>
      <c r="I46" s="614" t="s">
        <v>1509</v>
      </c>
      <c r="J46" s="460"/>
      <c r="K46" s="614" t="s">
        <v>1509</v>
      </c>
      <c r="L46" s="460"/>
      <c r="M46" s="614" t="s">
        <v>1509</v>
      </c>
      <c r="N46" s="460"/>
      <c r="O46" s="460">
        <v>17</v>
      </c>
      <c r="P46" s="460">
        <v>6</v>
      </c>
      <c r="Q46" s="460">
        <v>2</v>
      </c>
      <c r="R46" s="460"/>
      <c r="S46" s="461"/>
    </row>
    <row r="47" spans="1:19">
      <c r="A47" s="290" t="s">
        <v>445</v>
      </c>
      <c r="B47" s="1052" t="s">
        <v>1546</v>
      </c>
      <c r="C47" s="1053"/>
      <c r="D47" s="1053"/>
      <c r="E47" s="1053"/>
      <c r="F47" s="1053"/>
      <c r="G47" s="1053"/>
      <c r="H47" s="1053"/>
      <c r="I47" s="1053"/>
      <c r="J47" s="1053"/>
      <c r="K47" s="1053"/>
      <c r="L47" s="1053"/>
      <c r="M47" s="1053"/>
      <c r="N47" s="1053"/>
      <c r="O47" s="1053"/>
      <c r="P47" s="1053"/>
      <c r="Q47" s="1053"/>
      <c r="R47" s="1054"/>
      <c r="S47" s="461"/>
    </row>
    <row r="48" spans="1:19">
      <c r="A48" s="290" t="s">
        <v>605</v>
      </c>
      <c r="B48" s="1052" t="s">
        <v>970</v>
      </c>
      <c r="C48" s="1053"/>
      <c r="D48" s="1053"/>
      <c r="E48" s="1053"/>
      <c r="F48" s="1053"/>
      <c r="G48" s="1053"/>
      <c r="H48" s="1053"/>
      <c r="I48" s="1053"/>
      <c r="J48" s="1053"/>
      <c r="K48" s="1053"/>
      <c r="L48" s="1053"/>
      <c r="M48" s="1053"/>
      <c r="N48" s="1053"/>
      <c r="O48" s="1053"/>
      <c r="P48" s="1053"/>
      <c r="Q48" s="1053"/>
      <c r="R48" s="1054"/>
      <c r="S48" s="461"/>
    </row>
    <row r="49" spans="1:19" ht="29.25">
      <c r="A49" s="1058" t="s">
        <v>453</v>
      </c>
      <c r="B49" s="711" t="s">
        <v>1645</v>
      </c>
      <c r="C49" s="614" t="s">
        <v>1509</v>
      </c>
      <c r="D49" s="660"/>
      <c r="E49" s="614" t="s">
        <v>1509</v>
      </c>
      <c r="F49" s="660"/>
      <c r="G49" s="614" t="s">
        <v>1509</v>
      </c>
      <c r="H49" s="660"/>
      <c r="I49" s="614" t="s">
        <v>1509</v>
      </c>
      <c r="J49" s="660"/>
      <c r="K49" s="614" t="s">
        <v>1509</v>
      </c>
      <c r="L49" s="660"/>
      <c r="M49" s="614" t="s">
        <v>1509</v>
      </c>
      <c r="N49" s="660"/>
      <c r="O49" s="460">
        <v>16</v>
      </c>
      <c r="P49" s="460">
        <v>29</v>
      </c>
      <c r="Q49" s="460">
        <v>3</v>
      </c>
      <c r="R49" s="460">
        <v>1</v>
      </c>
      <c r="S49" s="461"/>
    </row>
    <row r="50" spans="1:19">
      <c r="A50" s="1059"/>
      <c r="B50" s="710" t="s">
        <v>1646</v>
      </c>
      <c r="C50" s="614" t="s">
        <v>1509</v>
      </c>
      <c r="D50" s="460"/>
      <c r="E50" s="614" t="s">
        <v>1509</v>
      </c>
      <c r="F50" s="460"/>
      <c r="G50" s="614" t="s">
        <v>1509</v>
      </c>
      <c r="H50" s="460"/>
      <c r="I50" s="614" t="s">
        <v>1509</v>
      </c>
      <c r="J50" s="460"/>
      <c r="K50" s="614" t="s">
        <v>1509</v>
      </c>
      <c r="L50" s="460"/>
      <c r="M50" s="614" t="s">
        <v>1509</v>
      </c>
      <c r="N50" s="460"/>
      <c r="O50" s="460">
        <v>22</v>
      </c>
      <c r="P50" s="460">
        <v>24</v>
      </c>
      <c r="Q50" s="460">
        <v>2</v>
      </c>
      <c r="R50" s="460"/>
      <c r="S50" s="461"/>
    </row>
    <row r="51" spans="1:19" ht="15.75">
      <c r="A51" s="463" t="s">
        <v>10</v>
      </c>
      <c r="B51" s="712"/>
      <c r="C51" s="464"/>
      <c r="D51" s="464"/>
      <c r="E51" s="464"/>
      <c r="F51" s="464"/>
      <c r="G51" s="464"/>
      <c r="H51" s="464"/>
      <c r="I51" s="464"/>
      <c r="J51" s="464"/>
      <c r="K51" s="464"/>
      <c r="L51" s="464"/>
      <c r="M51" s="464"/>
      <c r="N51" s="464"/>
      <c r="O51" s="883"/>
      <c r="P51" s="883"/>
      <c r="Q51" s="883"/>
      <c r="R51" s="883"/>
      <c r="S51" s="465"/>
    </row>
    <row r="52" spans="1:19" ht="21.75" customHeight="1">
      <c r="A52" s="469"/>
      <c r="B52" s="1061"/>
      <c r="C52" s="1061"/>
      <c r="D52" s="466"/>
      <c r="E52" s="595"/>
      <c r="F52" s="595"/>
      <c r="G52" s="595"/>
      <c r="H52" s="595"/>
      <c r="I52" s="595"/>
      <c r="J52" s="595"/>
      <c r="K52" s="595"/>
      <c r="L52" s="595"/>
      <c r="M52" s="595"/>
      <c r="N52" s="595"/>
      <c r="O52" s="884"/>
      <c r="P52" s="884"/>
      <c r="Q52" s="884"/>
      <c r="R52" s="884"/>
      <c r="S52" s="794"/>
    </row>
    <row r="53" spans="1:19" ht="15.75">
      <c r="A53" s="1046"/>
      <c r="B53" s="467"/>
      <c r="C53" s="466"/>
      <c r="D53" s="466"/>
      <c r="E53" s="595"/>
      <c r="F53" s="595"/>
      <c r="G53" s="595"/>
      <c r="H53" s="595"/>
      <c r="I53" s="595"/>
      <c r="J53" s="595"/>
      <c r="K53" s="595"/>
      <c r="L53" s="595"/>
      <c r="M53" s="595"/>
      <c r="N53" s="595"/>
      <c r="O53" s="884"/>
      <c r="P53" s="884"/>
      <c r="Q53" s="884"/>
      <c r="R53" s="884"/>
    </row>
    <row r="54" spans="1:19" ht="46.5" customHeight="1">
      <c r="A54" s="1046"/>
      <c r="B54" s="468"/>
      <c r="C54" s="466"/>
      <c r="D54" s="466"/>
      <c r="E54" s="595"/>
      <c r="F54" s="595"/>
      <c r="G54" s="595"/>
      <c r="H54" s="595"/>
      <c r="I54" s="595"/>
      <c r="J54" s="595"/>
      <c r="K54" s="595"/>
      <c r="L54" s="595"/>
      <c r="M54" s="595"/>
      <c r="N54" s="595"/>
      <c r="O54" s="884"/>
      <c r="P54" s="884"/>
      <c r="Q54" s="884"/>
      <c r="R54" s="884"/>
    </row>
    <row r="55" spans="1:19" ht="40.5" customHeight="1">
      <c r="A55" s="1046"/>
      <c r="B55" s="468"/>
      <c r="C55" s="466"/>
      <c r="D55" s="466"/>
      <c r="E55" s="595"/>
      <c r="F55" s="595"/>
      <c r="G55" s="595"/>
      <c r="H55" s="595"/>
      <c r="I55" s="595"/>
      <c r="J55" s="595"/>
      <c r="K55" s="595"/>
      <c r="L55" s="595"/>
      <c r="M55" s="595"/>
      <c r="N55" s="595"/>
      <c r="O55" s="884"/>
      <c r="P55" s="884"/>
      <c r="Q55" s="884"/>
      <c r="R55" s="884"/>
    </row>
    <row r="56" spans="1:19" ht="15.75">
      <c r="A56" s="469"/>
      <c r="B56" s="468"/>
      <c r="C56" s="466"/>
      <c r="D56" s="466"/>
      <c r="E56" s="595"/>
      <c r="F56" s="595"/>
      <c r="G56" s="595"/>
      <c r="H56" s="595"/>
      <c r="I56" s="595"/>
      <c r="J56" s="595"/>
      <c r="K56" s="595"/>
      <c r="L56" s="595"/>
      <c r="M56" s="595"/>
      <c r="N56" s="595"/>
      <c r="O56" s="884"/>
      <c r="P56" s="884"/>
      <c r="Q56" s="884"/>
      <c r="R56" s="884"/>
    </row>
    <row r="57" spans="1:19" ht="15.75">
      <c r="A57" s="469"/>
      <c r="B57" s="468"/>
      <c r="C57" s="466"/>
      <c r="D57" s="466"/>
      <c r="E57" s="595"/>
      <c r="F57" s="595"/>
      <c r="G57" s="595"/>
      <c r="H57" s="595"/>
      <c r="I57" s="595"/>
      <c r="J57" s="595"/>
      <c r="K57" s="595"/>
      <c r="L57" s="595"/>
      <c r="M57" s="595"/>
      <c r="N57" s="595"/>
      <c r="O57" s="884"/>
      <c r="P57" s="884"/>
      <c r="Q57" s="884"/>
      <c r="R57" s="884"/>
    </row>
    <row r="58" spans="1:19" ht="15.75">
      <c r="A58" s="469"/>
      <c r="B58" s="468"/>
      <c r="C58" s="466"/>
      <c r="D58" s="466"/>
      <c r="E58" s="595"/>
      <c r="F58" s="595"/>
      <c r="G58" s="595"/>
      <c r="H58" s="595"/>
      <c r="I58" s="595"/>
      <c r="J58" s="595"/>
      <c r="K58" s="595"/>
      <c r="L58" s="595"/>
      <c r="M58" s="595"/>
      <c r="N58" s="595"/>
      <c r="O58" s="884"/>
      <c r="P58" s="884"/>
      <c r="Q58" s="884"/>
      <c r="R58" s="884"/>
    </row>
    <row r="59" spans="1:19" ht="15.75">
      <c r="A59" s="469"/>
      <c r="B59" s="467"/>
      <c r="C59" s="466"/>
      <c r="D59" s="466"/>
      <c r="E59" s="595"/>
      <c r="F59" s="595"/>
      <c r="G59" s="595"/>
      <c r="H59" s="595"/>
      <c r="I59" s="595"/>
      <c r="J59" s="595"/>
      <c r="K59" s="595"/>
      <c r="L59" s="595"/>
      <c r="M59" s="595"/>
      <c r="N59" s="595"/>
      <c r="O59" s="884"/>
      <c r="P59" s="884"/>
      <c r="Q59" s="884"/>
      <c r="R59" s="884"/>
    </row>
    <row r="60" spans="1:19" ht="15.75">
      <c r="A60" s="469"/>
      <c r="B60" s="467"/>
      <c r="C60" s="466"/>
      <c r="D60" s="466"/>
      <c r="E60" s="595"/>
      <c r="F60" s="595"/>
      <c r="G60" s="595"/>
      <c r="H60" s="595"/>
      <c r="I60" s="595"/>
      <c r="J60" s="595"/>
      <c r="K60" s="595"/>
      <c r="L60" s="595"/>
      <c r="M60" s="595"/>
      <c r="N60" s="595"/>
      <c r="O60" s="884"/>
      <c r="P60" s="884"/>
      <c r="Q60" s="884"/>
      <c r="R60" s="884"/>
    </row>
    <row r="61" spans="1:19" s="470" customFormat="1">
      <c r="A61" s="469"/>
      <c r="B61" s="467"/>
      <c r="C61" s="466"/>
      <c r="D61" s="466"/>
      <c r="E61" s="595"/>
      <c r="F61" s="595"/>
      <c r="G61" s="595"/>
      <c r="H61" s="595"/>
      <c r="I61" s="595"/>
      <c r="J61" s="595"/>
      <c r="K61" s="595"/>
      <c r="L61" s="595"/>
      <c r="M61" s="595"/>
      <c r="N61" s="595"/>
      <c r="O61" s="884"/>
      <c r="P61" s="884"/>
      <c r="Q61" s="884"/>
      <c r="R61" s="884"/>
    </row>
    <row r="62" spans="1:19" ht="15.75">
      <c r="B62" s="713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612"/>
      <c r="P62" s="612"/>
      <c r="Q62" s="612"/>
      <c r="R62" s="612"/>
    </row>
    <row r="63" spans="1:19" ht="15.75">
      <c r="A63" s="320"/>
      <c r="B63" s="713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612"/>
      <c r="P63" s="612"/>
      <c r="Q63" s="612"/>
      <c r="R63" s="612"/>
    </row>
    <row r="64" spans="1:19" ht="15.75">
      <c r="A64" s="320"/>
      <c r="B64" s="713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612"/>
      <c r="P64" s="612"/>
      <c r="Q64" s="612"/>
      <c r="R64" s="612"/>
    </row>
    <row r="68" spans="18:18">
      <c r="R68" s="85">
        <v>39</v>
      </c>
    </row>
  </sheetData>
  <mergeCells count="32">
    <mergeCell ref="B47:R47"/>
    <mergeCell ref="A34:A36"/>
    <mergeCell ref="K3:L3"/>
    <mergeCell ref="M3:N3"/>
    <mergeCell ref="B52:C52"/>
    <mergeCell ref="A25:A26"/>
    <mergeCell ref="A18:A19"/>
    <mergeCell ref="A11:A12"/>
    <mergeCell ref="A41:A44"/>
    <mergeCell ref="A28:A29"/>
    <mergeCell ref="E37:F37"/>
    <mergeCell ref="A32:A33"/>
    <mergeCell ref="A9:A10"/>
    <mergeCell ref="A49:A50"/>
    <mergeCell ref="B13:R13"/>
    <mergeCell ref="A23:A24"/>
    <mergeCell ref="A53:A55"/>
    <mergeCell ref="A1:R1"/>
    <mergeCell ref="A2:A4"/>
    <mergeCell ref="B2:B4"/>
    <mergeCell ref="C2:D2"/>
    <mergeCell ref="O2:P2"/>
    <mergeCell ref="Q2:R2"/>
    <mergeCell ref="B8:R8"/>
    <mergeCell ref="E2:N2"/>
    <mergeCell ref="E3:F3"/>
    <mergeCell ref="C3:C4"/>
    <mergeCell ref="D3:D4"/>
    <mergeCell ref="G3:H3"/>
    <mergeCell ref="I3:J3"/>
    <mergeCell ref="B48:R48"/>
    <mergeCell ref="A21:A22"/>
  </mergeCells>
  <pageMargins left="1.2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8"/>
  <sheetViews>
    <sheetView topLeftCell="A22" zoomScaleNormal="100" workbookViewId="0">
      <selection activeCell="D3" sqref="D3:D34"/>
    </sheetView>
  </sheetViews>
  <sheetFormatPr defaultRowHeight="15"/>
  <cols>
    <col min="1" max="1" width="4.5703125" customWidth="1"/>
    <col min="2" max="2" width="26.5703125" bestFit="1" customWidth="1"/>
    <col min="3" max="3" width="15" customWidth="1"/>
    <col min="4" max="4" width="15.5703125" customWidth="1"/>
    <col min="5" max="5" width="12.42578125" style="659" customWidth="1"/>
  </cols>
  <sheetData>
    <row r="1" spans="1:5" ht="24.75" customHeight="1">
      <c r="A1" s="892" t="s">
        <v>1487</v>
      </c>
      <c r="B1" s="892"/>
      <c r="C1" s="892"/>
      <c r="D1" s="892"/>
      <c r="E1" s="892"/>
    </row>
    <row r="2" spans="1:5" ht="54" customHeight="1">
      <c r="A2" s="891" t="s">
        <v>216</v>
      </c>
      <c r="B2" s="891"/>
      <c r="C2" s="142" t="s">
        <v>9</v>
      </c>
      <c r="D2" s="142" t="s">
        <v>6</v>
      </c>
      <c r="E2" s="655" t="s">
        <v>11</v>
      </c>
    </row>
    <row r="3" spans="1:5" s="19" customFormat="1" ht="14.45" customHeight="1">
      <c r="A3" s="144">
        <v>1</v>
      </c>
      <c r="B3" s="145" t="s">
        <v>416</v>
      </c>
      <c r="C3" s="248">
        <v>620</v>
      </c>
      <c r="D3" s="138">
        <v>2106</v>
      </c>
      <c r="E3" s="656">
        <f>D3/5.2</f>
        <v>405</v>
      </c>
    </row>
    <row r="4" spans="1:5" s="19" customFormat="1" ht="13.5" customHeight="1">
      <c r="A4" s="146">
        <v>2</v>
      </c>
      <c r="B4" s="147" t="s">
        <v>417</v>
      </c>
      <c r="C4" s="138">
        <v>574</v>
      </c>
      <c r="D4" s="138">
        <v>1777</v>
      </c>
      <c r="E4" s="656">
        <f>D4/3.7</f>
        <v>480.27027027027026</v>
      </c>
    </row>
    <row r="5" spans="1:5" s="19" customFormat="1" ht="15" customHeight="1">
      <c r="A5" s="146">
        <v>3</v>
      </c>
      <c r="B5" s="147" t="s">
        <v>418</v>
      </c>
      <c r="C5" s="138">
        <v>371</v>
      </c>
      <c r="D5" s="138">
        <v>1203</v>
      </c>
      <c r="E5" s="656">
        <f>D5/1.08</f>
        <v>1113.8888888888889</v>
      </c>
    </row>
    <row r="6" spans="1:5" s="19" customFormat="1" ht="16.5" customHeight="1">
      <c r="A6" s="146">
        <v>4</v>
      </c>
      <c r="B6" s="147" t="s">
        <v>419</v>
      </c>
      <c r="C6" s="138">
        <v>656</v>
      </c>
      <c r="D6" s="138">
        <v>2143</v>
      </c>
      <c r="E6" s="656">
        <f>2143/1.56</f>
        <v>1373.7179487179487</v>
      </c>
    </row>
    <row r="7" spans="1:5" s="19" customFormat="1" ht="15.95" customHeight="1">
      <c r="A7" s="146">
        <v>5</v>
      </c>
      <c r="B7" s="147" t="s">
        <v>420</v>
      </c>
      <c r="C7" s="138">
        <v>396</v>
      </c>
      <c r="D7" s="138">
        <v>1339</v>
      </c>
      <c r="E7" s="656">
        <f>D7/1.68</f>
        <v>797.02380952380952</v>
      </c>
    </row>
    <row r="8" spans="1:5" s="19" customFormat="1" ht="15.95" customHeight="1">
      <c r="A8" s="146">
        <v>6</v>
      </c>
      <c r="B8" s="147" t="s">
        <v>421</v>
      </c>
      <c r="C8" s="138">
        <v>425</v>
      </c>
      <c r="D8" s="138">
        <v>1412</v>
      </c>
      <c r="E8" s="656">
        <v>1129.5999999999999</v>
      </c>
    </row>
    <row r="9" spans="1:5" s="19" customFormat="1" ht="15.95" customHeight="1">
      <c r="A9" s="146">
        <v>7</v>
      </c>
      <c r="B9" s="147" t="s">
        <v>422</v>
      </c>
      <c r="C9" s="138">
        <v>96</v>
      </c>
      <c r="D9" s="138">
        <v>287</v>
      </c>
      <c r="E9" s="656">
        <v>122.12</v>
      </c>
    </row>
    <row r="10" spans="1:5" s="19" customFormat="1" ht="14.1" customHeight="1">
      <c r="A10" s="146">
        <v>8</v>
      </c>
      <c r="B10" s="147" t="s">
        <v>423</v>
      </c>
      <c r="C10" s="138">
        <v>297</v>
      </c>
      <c r="D10" s="138">
        <v>932</v>
      </c>
      <c r="E10" s="656">
        <v>218.26</v>
      </c>
    </row>
    <row r="11" spans="1:5" s="19" customFormat="1" ht="14.1" customHeight="1">
      <c r="A11" s="146">
        <v>9</v>
      </c>
      <c r="B11" s="147" t="s">
        <v>424</v>
      </c>
      <c r="C11" s="138">
        <v>289</v>
      </c>
      <c r="D11" s="138">
        <v>887</v>
      </c>
      <c r="E11" s="656">
        <v>3805.65</v>
      </c>
    </row>
    <row r="12" spans="1:5" s="19" customFormat="1" ht="13.5" customHeight="1">
      <c r="A12" s="146">
        <v>10</v>
      </c>
      <c r="B12" s="147" t="s">
        <v>425</v>
      </c>
      <c r="C12" s="138">
        <v>366</v>
      </c>
      <c r="D12" s="138">
        <v>1145</v>
      </c>
      <c r="E12" s="656">
        <v>440.3</v>
      </c>
    </row>
    <row r="13" spans="1:5" s="19" customFormat="1">
      <c r="A13" s="146">
        <v>11</v>
      </c>
      <c r="B13" s="147" t="s">
        <v>426</v>
      </c>
      <c r="C13" s="138">
        <v>670</v>
      </c>
      <c r="D13" s="138">
        <v>1955</v>
      </c>
      <c r="E13" s="656">
        <f>D13/9.85</f>
        <v>198.4771573604061</v>
      </c>
    </row>
    <row r="14" spans="1:5" s="19" customFormat="1" ht="15" customHeight="1">
      <c r="A14" s="146">
        <v>12</v>
      </c>
      <c r="B14" s="147" t="s">
        <v>427</v>
      </c>
      <c r="C14" s="138">
        <v>342</v>
      </c>
      <c r="D14" s="138">
        <v>1089</v>
      </c>
      <c r="E14" s="656">
        <f>D14/8.1</f>
        <v>134.44444444444446</v>
      </c>
    </row>
    <row r="15" spans="1:5" s="19" customFormat="1" ht="13.5" customHeight="1">
      <c r="A15" s="146">
        <v>13</v>
      </c>
      <c r="B15" s="147" t="s">
        <v>428</v>
      </c>
      <c r="C15" s="138">
        <v>655</v>
      </c>
      <c r="D15" s="138">
        <v>1883</v>
      </c>
      <c r="E15" s="656">
        <f>D15/8.31</f>
        <v>226.59446450060167</v>
      </c>
    </row>
    <row r="16" spans="1:5" s="19" customFormat="1" ht="15.6" customHeight="1">
      <c r="A16" s="146">
        <v>14</v>
      </c>
      <c r="B16" s="147" t="s">
        <v>429</v>
      </c>
      <c r="C16" s="138">
        <v>426</v>
      </c>
      <c r="D16" s="138">
        <v>1380</v>
      </c>
      <c r="E16" s="656">
        <f>1380/2</f>
        <v>690</v>
      </c>
    </row>
    <row r="17" spans="1:5" s="19" customFormat="1" ht="13.5" customHeight="1">
      <c r="A17" s="146">
        <v>15</v>
      </c>
      <c r="B17" s="147" t="s">
        <v>430</v>
      </c>
      <c r="C17" s="138">
        <v>313</v>
      </c>
      <c r="D17" s="138">
        <v>961</v>
      </c>
      <c r="E17" s="656">
        <v>97.36</v>
      </c>
    </row>
    <row r="18" spans="1:5" s="19" customFormat="1" ht="14.1" customHeight="1">
      <c r="A18" s="146">
        <v>16</v>
      </c>
      <c r="B18" s="147" t="s">
        <v>431</v>
      </c>
      <c r="C18" s="138">
        <v>468</v>
      </c>
      <c r="D18" s="138">
        <v>1318</v>
      </c>
      <c r="E18" s="656">
        <f>D18/4.8</f>
        <v>274.58333333333337</v>
      </c>
    </row>
    <row r="19" spans="1:5" s="19" customFormat="1" ht="15" customHeight="1">
      <c r="A19" s="146">
        <v>17</v>
      </c>
      <c r="B19" s="147" t="s">
        <v>721</v>
      </c>
      <c r="C19" s="138">
        <v>234</v>
      </c>
      <c r="D19" s="138">
        <v>669</v>
      </c>
      <c r="E19" s="656">
        <f>D19/1.77</f>
        <v>377.96610169491527</v>
      </c>
    </row>
    <row r="20" spans="1:5" s="19" customFormat="1" ht="15" customHeight="1">
      <c r="A20" s="146">
        <v>18</v>
      </c>
      <c r="B20" s="147" t="s">
        <v>433</v>
      </c>
      <c r="C20" s="138">
        <v>348</v>
      </c>
      <c r="D20" s="138">
        <v>986</v>
      </c>
      <c r="E20" s="656">
        <v>523.05999999999995</v>
      </c>
    </row>
    <row r="21" spans="1:5" s="19" customFormat="1" ht="14.1" customHeight="1">
      <c r="A21" s="146">
        <v>19</v>
      </c>
      <c r="B21" s="147" t="s">
        <v>434</v>
      </c>
      <c r="C21" s="138">
        <v>304</v>
      </c>
      <c r="D21" s="138">
        <v>878</v>
      </c>
      <c r="E21" s="656">
        <v>253.75</v>
      </c>
    </row>
    <row r="22" spans="1:5" s="19" customFormat="1" ht="12.95" customHeight="1">
      <c r="A22" s="146">
        <v>20</v>
      </c>
      <c r="B22" s="147" t="s">
        <v>435</v>
      </c>
      <c r="C22" s="138">
        <v>472</v>
      </c>
      <c r="D22" s="138">
        <v>1291</v>
      </c>
      <c r="E22" s="656">
        <v>388.02</v>
      </c>
    </row>
    <row r="23" spans="1:5" s="19" customFormat="1" ht="15" customHeight="1">
      <c r="A23" s="146">
        <v>21</v>
      </c>
      <c r="B23" s="147" t="s">
        <v>436</v>
      </c>
      <c r="C23" s="138">
        <v>536</v>
      </c>
      <c r="D23" s="138">
        <v>1816</v>
      </c>
      <c r="E23" s="656">
        <f>D23/2.51</f>
        <v>723.5059760956176</v>
      </c>
    </row>
    <row r="24" spans="1:5" s="19" customFormat="1" ht="12.95" customHeight="1">
      <c r="A24" s="146">
        <v>22</v>
      </c>
      <c r="B24" s="147" t="s">
        <v>437</v>
      </c>
      <c r="C24" s="138">
        <v>596</v>
      </c>
      <c r="D24" s="138">
        <v>1784</v>
      </c>
      <c r="E24" s="656">
        <v>883.16</v>
      </c>
    </row>
    <row r="25" spans="1:5" s="19" customFormat="1" ht="15" customHeight="1">
      <c r="A25" s="146">
        <v>23</v>
      </c>
      <c r="B25" s="147" t="s">
        <v>438</v>
      </c>
      <c r="C25" s="138">
        <v>570</v>
      </c>
      <c r="D25" s="138">
        <v>1959</v>
      </c>
      <c r="E25" s="656">
        <v>396.5</v>
      </c>
    </row>
    <row r="26" spans="1:5" s="19" customFormat="1" ht="12" customHeight="1">
      <c r="A26" s="146">
        <v>24</v>
      </c>
      <c r="B26" s="147" t="s">
        <v>439</v>
      </c>
      <c r="C26" s="138">
        <v>369</v>
      </c>
      <c r="D26" s="138">
        <v>982</v>
      </c>
      <c r="E26" s="656">
        <v>392.8</v>
      </c>
    </row>
    <row r="27" spans="1:5" s="19" customFormat="1" ht="15" customHeight="1">
      <c r="A27" s="146">
        <v>25</v>
      </c>
      <c r="B27" s="147" t="s">
        <v>440</v>
      </c>
      <c r="C27" s="138">
        <v>122</v>
      </c>
      <c r="D27" s="138">
        <v>324</v>
      </c>
      <c r="E27" s="656">
        <v>150.69</v>
      </c>
    </row>
    <row r="28" spans="1:5" s="19" customFormat="1" ht="15" customHeight="1">
      <c r="A28" s="146">
        <v>26</v>
      </c>
      <c r="B28" s="147" t="s">
        <v>441</v>
      </c>
      <c r="C28" s="138">
        <v>178</v>
      </c>
      <c r="D28" s="138">
        <v>516</v>
      </c>
      <c r="E28" s="656">
        <v>152.66</v>
      </c>
    </row>
    <row r="29" spans="1:5" s="19" customFormat="1">
      <c r="A29" s="146">
        <v>27</v>
      </c>
      <c r="B29" s="147" t="s">
        <v>442</v>
      </c>
      <c r="C29" s="138">
        <v>1849</v>
      </c>
      <c r="D29" s="138">
        <v>4307</v>
      </c>
      <c r="E29" s="656">
        <v>239</v>
      </c>
    </row>
    <row r="30" spans="1:5" s="19" customFormat="1" ht="13.5" customHeight="1">
      <c r="A30" s="146">
        <v>28</v>
      </c>
      <c r="B30" s="147" t="s">
        <v>443</v>
      </c>
      <c r="C30" s="138">
        <v>671</v>
      </c>
      <c r="D30" s="138">
        <v>2104</v>
      </c>
      <c r="E30" s="656">
        <v>355.4</v>
      </c>
    </row>
    <row r="31" spans="1:5" s="19" customFormat="1" ht="14.1" customHeight="1">
      <c r="A31" s="146">
        <v>29</v>
      </c>
      <c r="B31" s="147" t="s">
        <v>444</v>
      </c>
      <c r="C31" s="138">
        <v>628</v>
      </c>
      <c r="D31" s="138">
        <v>1885</v>
      </c>
      <c r="E31" s="656">
        <f>1885/4.37</f>
        <v>431.35011441647595</v>
      </c>
    </row>
    <row r="32" spans="1:5" s="19" customFormat="1" ht="12" customHeight="1">
      <c r="A32" s="146">
        <v>30</v>
      </c>
      <c r="B32" s="147" t="s">
        <v>445</v>
      </c>
      <c r="C32" s="138">
        <v>326</v>
      </c>
      <c r="D32" s="138">
        <v>1026</v>
      </c>
      <c r="E32" s="656">
        <v>182.23</v>
      </c>
    </row>
    <row r="33" spans="1:5" s="19" customFormat="1" ht="13.5" customHeight="1">
      <c r="A33" s="146">
        <v>31</v>
      </c>
      <c r="B33" s="147" t="s">
        <v>446</v>
      </c>
      <c r="C33" s="138">
        <v>206</v>
      </c>
      <c r="D33" s="138">
        <v>605</v>
      </c>
      <c r="E33" s="656">
        <v>121</v>
      </c>
    </row>
    <row r="34" spans="1:5" s="19" customFormat="1" ht="14.45" customHeight="1">
      <c r="A34" s="146">
        <v>32</v>
      </c>
      <c r="B34" s="147" t="s">
        <v>447</v>
      </c>
      <c r="C34" s="138">
        <v>292</v>
      </c>
      <c r="D34" s="138">
        <v>956</v>
      </c>
      <c r="E34" s="656">
        <v>166.84</v>
      </c>
    </row>
    <row r="35" spans="1:5" s="19" customFormat="1" ht="15" customHeight="1">
      <c r="A35" s="893" t="s">
        <v>10</v>
      </c>
      <c r="B35" s="894"/>
      <c r="C35" s="249">
        <f>SUM(C3:C34)</f>
        <v>14665</v>
      </c>
      <c r="D35" s="249">
        <f>SUM(D3:D34)</f>
        <v>43905</v>
      </c>
      <c r="E35" s="657"/>
    </row>
    <row r="36" spans="1:5" ht="18.75">
      <c r="A36" s="148"/>
      <c r="C36" s="63"/>
      <c r="D36" s="63"/>
      <c r="E36" s="658"/>
    </row>
    <row r="42" spans="1:5">
      <c r="C42" s="63"/>
    </row>
    <row r="48" spans="1:5">
      <c r="E48" s="790">
        <v>6</v>
      </c>
    </row>
  </sheetData>
  <mergeCells count="3">
    <mergeCell ref="A2:B2"/>
    <mergeCell ref="A1:E1"/>
    <mergeCell ref="A35:B35"/>
  </mergeCells>
  <pageMargins left="1.2" right="0.70866141732283505" top="0.74803149606299202" bottom="0.74803149606299202" header="0.31496062992126" footer="0.31496062992126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9"/>
  <sheetViews>
    <sheetView workbookViewId="0">
      <selection sqref="A1:G1"/>
    </sheetView>
  </sheetViews>
  <sheetFormatPr defaultColWidth="9.140625" defaultRowHeight="15"/>
  <cols>
    <col min="1" max="1" width="19.7109375" style="84" customWidth="1"/>
    <col min="2" max="2" width="9.85546875" style="86" customWidth="1"/>
    <col min="3" max="3" width="9.42578125" style="84" customWidth="1"/>
    <col min="4" max="4" width="12.42578125" style="84" customWidth="1"/>
    <col min="5" max="5" width="12.140625" style="84" customWidth="1"/>
    <col min="6" max="6" width="9.28515625" style="84" customWidth="1"/>
    <col min="7" max="7" width="6.7109375" style="84" customWidth="1"/>
    <col min="8" max="16384" width="9.140625" style="84"/>
  </cols>
  <sheetData>
    <row r="1" spans="1:7" ht="18.75" customHeight="1">
      <c r="A1" s="1072" t="s">
        <v>282</v>
      </c>
      <c r="B1" s="1072"/>
      <c r="C1" s="1072"/>
      <c r="D1" s="1072"/>
      <c r="E1" s="1072"/>
      <c r="F1" s="1072"/>
      <c r="G1" s="1072"/>
    </row>
    <row r="2" spans="1:7" ht="15.75" customHeight="1">
      <c r="A2" s="1073" t="s">
        <v>239</v>
      </c>
      <c r="B2" s="1073" t="s">
        <v>238</v>
      </c>
      <c r="C2" s="1074" t="s">
        <v>283</v>
      </c>
      <c r="D2" s="1074"/>
      <c r="E2" s="1074"/>
      <c r="F2" s="1074"/>
      <c r="G2" s="1075" t="s">
        <v>10</v>
      </c>
    </row>
    <row r="3" spans="1:7" ht="47.25" customHeight="1">
      <c r="A3" s="1073"/>
      <c r="B3" s="1073"/>
      <c r="C3" s="779" t="s">
        <v>929</v>
      </c>
      <c r="D3" s="780" t="s">
        <v>240</v>
      </c>
      <c r="E3" s="780" t="s">
        <v>128</v>
      </c>
      <c r="F3" s="780" t="s">
        <v>157</v>
      </c>
      <c r="G3" s="1075"/>
    </row>
    <row r="4" spans="1:7" ht="15.75">
      <c r="A4" s="112" t="s">
        <v>416</v>
      </c>
      <c r="B4" s="1066" t="s">
        <v>970</v>
      </c>
      <c r="C4" s="1067"/>
      <c r="D4" s="1067"/>
      <c r="E4" s="1067"/>
      <c r="F4" s="1067"/>
      <c r="G4" s="1068"/>
    </row>
    <row r="5" spans="1:7" ht="15.75">
      <c r="A5" s="450" t="s">
        <v>1485</v>
      </c>
      <c r="B5" s="1066" t="s">
        <v>970</v>
      </c>
      <c r="C5" s="1067"/>
      <c r="D5" s="1067"/>
      <c r="E5" s="1067"/>
      <c r="F5" s="1067"/>
      <c r="G5" s="1068"/>
    </row>
    <row r="6" spans="1:7" ht="15.75">
      <c r="A6" s="112" t="s">
        <v>510</v>
      </c>
      <c r="B6" s="1066" t="s">
        <v>970</v>
      </c>
      <c r="C6" s="1067"/>
      <c r="D6" s="1067"/>
      <c r="E6" s="1067"/>
      <c r="F6" s="1067"/>
      <c r="G6" s="1068"/>
    </row>
    <row r="7" spans="1:7" ht="15.75">
      <c r="A7" s="112" t="s">
        <v>419</v>
      </c>
      <c r="B7" s="1069" t="s">
        <v>970</v>
      </c>
      <c r="C7" s="1070"/>
      <c r="D7" s="1070"/>
      <c r="E7" s="1070"/>
      <c r="F7" s="1070"/>
      <c r="G7" s="1071"/>
    </row>
    <row r="8" spans="1:7" ht="15.75">
      <c r="A8" s="112" t="s">
        <v>420</v>
      </c>
      <c r="B8" s="1066" t="s">
        <v>970</v>
      </c>
      <c r="C8" s="1067"/>
      <c r="D8" s="1067"/>
      <c r="E8" s="1067"/>
      <c r="F8" s="1067"/>
      <c r="G8" s="1068"/>
    </row>
    <row r="9" spans="1:7" ht="15.6" customHeight="1">
      <c r="A9" s="112" t="s">
        <v>421</v>
      </c>
      <c r="B9" s="1066" t="s">
        <v>970</v>
      </c>
      <c r="C9" s="1067"/>
      <c r="D9" s="1067"/>
      <c r="E9" s="1067"/>
      <c r="F9" s="1067"/>
      <c r="G9" s="1068"/>
    </row>
    <row r="10" spans="1:7" ht="15.75">
      <c r="A10" s="112" t="s">
        <v>422</v>
      </c>
      <c r="B10" s="1066" t="s">
        <v>970</v>
      </c>
      <c r="C10" s="1067"/>
      <c r="D10" s="1067"/>
      <c r="E10" s="1067"/>
      <c r="F10" s="1067"/>
      <c r="G10" s="1068"/>
    </row>
    <row r="11" spans="1:7" ht="15.75">
      <c r="A11" s="112" t="s">
        <v>423</v>
      </c>
      <c r="B11" s="1066" t="s">
        <v>970</v>
      </c>
      <c r="C11" s="1067"/>
      <c r="D11" s="1067"/>
      <c r="E11" s="1067"/>
      <c r="F11" s="1067"/>
      <c r="G11" s="1068"/>
    </row>
    <row r="12" spans="1:7" ht="15.75">
      <c r="A12" s="112" t="s">
        <v>607</v>
      </c>
      <c r="B12" s="1066" t="s">
        <v>970</v>
      </c>
      <c r="C12" s="1067"/>
      <c r="D12" s="1067"/>
      <c r="E12" s="1067"/>
      <c r="F12" s="1067"/>
      <c r="G12" s="1068"/>
    </row>
    <row r="13" spans="1:7" ht="15.75">
      <c r="A13" s="112" t="s">
        <v>653</v>
      </c>
      <c r="B13" s="1066" t="s">
        <v>970</v>
      </c>
      <c r="C13" s="1067"/>
      <c r="D13" s="1067"/>
      <c r="E13" s="1067"/>
      <c r="F13" s="1067"/>
      <c r="G13" s="1068"/>
    </row>
    <row r="14" spans="1:7" ht="15.75">
      <c r="A14" s="112" t="s">
        <v>426</v>
      </c>
      <c r="B14" s="1066" t="s">
        <v>970</v>
      </c>
      <c r="C14" s="1067"/>
      <c r="D14" s="1067"/>
      <c r="E14" s="1067"/>
      <c r="F14" s="1067"/>
      <c r="G14" s="1068"/>
    </row>
    <row r="15" spans="1:7" ht="15.75">
      <c r="A15" s="217" t="s">
        <v>427</v>
      </c>
      <c r="B15" s="1066" t="s">
        <v>970</v>
      </c>
      <c r="C15" s="1067"/>
      <c r="D15" s="1067"/>
      <c r="E15" s="1067"/>
      <c r="F15" s="1067"/>
      <c r="G15" s="1068"/>
    </row>
    <row r="16" spans="1:7" ht="15.75">
      <c r="A16" s="112" t="s">
        <v>428</v>
      </c>
      <c r="B16" s="1066" t="s">
        <v>970</v>
      </c>
      <c r="C16" s="1067"/>
      <c r="D16" s="1067"/>
      <c r="E16" s="1067"/>
      <c r="F16" s="1067"/>
      <c r="G16" s="1068"/>
    </row>
    <row r="17" spans="1:7" ht="15.75">
      <c r="A17" s="112" t="s">
        <v>429</v>
      </c>
      <c r="B17" s="1066" t="s">
        <v>970</v>
      </c>
      <c r="C17" s="1067"/>
      <c r="D17" s="1067"/>
      <c r="E17" s="1067"/>
      <c r="F17" s="1067"/>
      <c r="G17" s="1068"/>
    </row>
    <row r="18" spans="1:7" ht="45.75">
      <c r="A18" s="112" t="s">
        <v>430</v>
      </c>
      <c r="B18" s="457" t="s">
        <v>1167</v>
      </c>
      <c r="C18" s="457" t="s">
        <v>502</v>
      </c>
      <c r="D18" s="113">
        <v>1</v>
      </c>
      <c r="E18" s="113">
        <v>4</v>
      </c>
      <c r="F18" s="113">
        <v>1</v>
      </c>
      <c r="G18" s="113">
        <v>5</v>
      </c>
    </row>
    <row r="19" spans="1:7" ht="15.75">
      <c r="A19" s="112" t="s">
        <v>431</v>
      </c>
      <c r="B19" s="1066" t="s">
        <v>970</v>
      </c>
      <c r="C19" s="1067"/>
      <c r="D19" s="1067"/>
      <c r="E19" s="1067"/>
      <c r="F19" s="1067"/>
      <c r="G19" s="1068"/>
    </row>
    <row r="20" spans="1:7" ht="15.75">
      <c r="A20" s="112" t="s">
        <v>432</v>
      </c>
      <c r="B20" s="1066" t="s">
        <v>970</v>
      </c>
      <c r="C20" s="1067"/>
      <c r="D20" s="1067"/>
      <c r="E20" s="1067"/>
      <c r="F20" s="1067"/>
      <c r="G20" s="1068"/>
    </row>
    <row r="21" spans="1:7" ht="15.75">
      <c r="A21" s="112" t="s">
        <v>433</v>
      </c>
      <c r="B21" s="1066" t="s">
        <v>970</v>
      </c>
      <c r="C21" s="1067"/>
      <c r="D21" s="1067"/>
      <c r="E21" s="1067"/>
      <c r="F21" s="1067"/>
      <c r="G21" s="1068"/>
    </row>
    <row r="22" spans="1:7" ht="75.75">
      <c r="A22" s="112" t="s">
        <v>434</v>
      </c>
      <c r="B22" s="457" t="s">
        <v>1220</v>
      </c>
      <c r="C22" s="456" t="s">
        <v>502</v>
      </c>
      <c r="D22" s="113">
        <v>1</v>
      </c>
      <c r="E22" s="113">
        <v>6</v>
      </c>
      <c r="F22" s="113">
        <v>1</v>
      </c>
      <c r="G22" s="795">
        <v>0</v>
      </c>
    </row>
    <row r="23" spans="1:7" ht="15.75">
      <c r="A23" s="112" t="s">
        <v>435</v>
      </c>
      <c r="B23" s="1066" t="s">
        <v>970</v>
      </c>
      <c r="C23" s="1067"/>
      <c r="D23" s="1067"/>
      <c r="E23" s="1067"/>
      <c r="F23" s="1067"/>
      <c r="G23" s="1068"/>
    </row>
    <row r="24" spans="1:7" ht="15.75">
      <c r="A24" s="112" t="s">
        <v>436</v>
      </c>
      <c r="B24" s="1066" t="s">
        <v>970</v>
      </c>
      <c r="C24" s="1067"/>
      <c r="D24" s="1067"/>
      <c r="E24" s="1067"/>
      <c r="F24" s="1067"/>
      <c r="G24" s="1068"/>
    </row>
    <row r="25" spans="1:7" ht="30.75">
      <c r="A25" s="112" t="s">
        <v>437</v>
      </c>
      <c r="B25" s="457" t="s">
        <v>1270</v>
      </c>
      <c r="C25" s="456" t="s">
        <v>502</v>
      </c>
      <c r="D25" s="113">
        <v>1</v>
      </c>
      <c r="E25" s="113">
        <v>15</v>
      </c>
      <c r="F25" s="113">
        <v>1</v>
      </c>
      <c r="G25" s="113">
        <v>17</v>
      </c>
    </row>
    <row r="26" spans="1:7" ht="15.75">
      <c r="A26" s="112" t="s">
        <v>438</v>
      </c>
      <c r="B26" s="1066" t="s">
        <v>970</v>
      </c>
      <c r="C26" s="1067"/>
      <c r="D26" s="1067"/>
      <c r="E26" s="1067"/>
      <c r="F26" s="1067"/>
      <c r="G26" s="1068"/>
    </row>
    <row r="27" spans="1:7" ht="15.75">
      <c r="A27" s="112" t="s">
        <v>439</v>
      </c>
      <c r="B27" s="1066" t="s">
        <v>970</v>
      </c>
      <c r="C27" s="1067"/>
      <c r="D27" s="1067"/>
      <c r="E27" s="1067"/>
      <c r="F27" s="1067"/>
      <c r="G27" s="1068"/>
    </row>
    <row r="28" spans="1:7" ht="15.75">
      <c r="A28" s="112" t="s">
        <v>440</v>
      </c>
      <c r="B28" s="1066" t="s">
        <v>970</v>
      </c>
      <c r="C28" s="1067"/>
      <c r="D28" s="1067"/>
      <c r="E28" s="1067"/>
      <c r="F28" s="1067"/>
      <c r="G28" s="1068"/>
    </row>
    <row r="29" spans="1:7" ht="15.75">
      <c r="A29" s="112" t="s">
        <v>451</v>
      </c>
      <c r="B29" s="1066" t="s">
        <v>970</v>
      </c>
      <c r="C29" s="1067"/>
      <c r="D29" s="1067"/>
      <c r="E29" s="1067"/>
      <c r="F29" s="1067"/>
      <c r="G29" s="1068"/>
    </row>
    <row r="30" spans="1:7" ht="15.75">
      <c r="A30" s="112" t="s">
        <v>452</v>
      </c>
      <c r="B30" s="1066" t="s">
        <v>970</v>
      </c>
      <c r="C30" s="1067"/>
      <c r="D30" s="1067"/>
      <c r="E30" s="1067"/>
      <c r="F30" s="1067"/>
      <c r="G30" s="1068"/>
    </row>
    <row r="31" spans="1:7" ht="15.75">
      <c r="A31" s="219" t="s">
        <v>443</v>
      </c>
      <c r="B31" s="1066" t="s">
        <v>970</v>
      </c>
      <c r="C31" s="1067"/>
      <c r="D31" s="1067"/>
      <c r="E31" s="1067"/>
      <c r="F31" s="1067"/>
      <c r="G31" s="1068"/>
    </row>
    <row r="32" spans="1:7" ht="15.75">
      <c r="A32" s="112" t="s">
        <v>513</v>
      </c>
      <c r="B32" s="1066" t="s">
        <v>970</v>
      </c>
      <c r="C32" s="1067"/>
      <c r="D32" s="1067"/>
      <c r="E32" s="1067"/>
      <c r="F32" s="1067"/>
      <c r="G32" s="1068"/>
    </row>
    <row r="33" spans="1:7" ht="15.75">
      <c r="A33" s="112" t="s">
        <v>445</v>
      </c>
      <c r="B33" s="1066" t="s">
        <v>970</v>
      </c>
      <c r="C33" s="1067"/>
      <c r="D33" s="1067"/>
      <c r="E33" s="1067"/>
      <c r="F33" s="1067"/>
      <c r="G33" s="1068"/>
    </row>
    <row r="34" spans="1:7" ht="15.75">
      <c r="A34" s="112" t="s">
        <v>514</v>
      </c>
      <c r="B34" s="1066" t="s">
        <v>970</v>
      </c>
      <c r="C34" s="1067"/>
      <c r="D34" s="1067"/>
      <c r="E34" s="1067"/>
      <c r="F34" s="1067"/>
      <c r="G34" s="1068"/>
    </row>
    <row r="35" spans="1:7" ht="15.75">
      <c r="A35" s="112" t="s">
        <v>453</v>
      </c>
      <c r="B35" s="1066" t="s">
        <v>970</v>
      </c>
      <c r="C35" s="1067"/>
      <c r="D35" s="1067"/>
      <c r="E35" s="1067"/>
      <c r="F35" s="1067"/>
      <c r="G35" s="1068"/>
    </row>
    <row r="39" spans="1:7">
      <c r="G39" s="84">
        <v>40</v>
      </c>
    </row>
  </sheetData>
  <mergeCells count="34">
    <mergeCell ref="B4:G4"/>
    <mergeCell ref="A1:G1"/>
    <mergeCell ref="A2:A3"/>
    <mergeCell ref="B2:B3"/>
    <mergeCell ref="C2:F2"/>
    <mergeCell ref="G2:G3"/>
    <mergeCell ref="B35:G35"/>
    <mergeCell ref="B23:G23"/>
    <mergeCell ref="B24:G24"/>
    <mergeCell ref="B19:G19"/>
    <mergeCell ref="B20:G20"/>
    <mergeCell ref="B21:G21"/>
    <mergeCell ref="B34:G34"/>
    <mergeCell ref="B26:G26"/>
    <mergeCell ref="B27:G27"/>
    <mergeCell ref="B28:G28"/>
    <mergeCell ref="B29:G29"/>
    <mergeCell ref="B30:G30"/>
    <mergeCell ref="B31:G31"/>
    <mergeCell ref="B32:G32"/>
    <mergeCell ref="B33:G33"/>
    <mergeCell ref="B5:G5"/>
    <mergeCell ref="B6:G6"/>
    <mergeCell ref="B9:G9"/>
    <mergeCell ref="B10:G10"/>
    <mergeCell ref="B11:G11"/>
    <mergeCell ref="B7:G7"/>
    <mergeCell ref="B17:G17"/>
    <mergeCell ref="B8:G8"/>
    <mergeCell ref="B12:G12"/>
    <mergeCell ref="B13:G13"/>
    <mergeCell ref="B14:G14"/>
    <mergeCell ref="B15:G15"/>
    <mergeCell ref="B16:G16"/>
  </mergeCells>
  <pageMargins left="1.2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7"/>
  <sheetViews>
    <sheetView topLeftCell="A10" workbookViewId="0">
      <selection sqref="A1:G1"/>
    </sheetView>
  </sheetViews>
  <sheetFormatPr defaultColWidth="9.140625" defaultRowHeight="15"/>
  <cols>
    <col min="1" max="1" width="19.140625" style="289" customWidth="1"/>
    <col min="2" max="2" width="22.140625" style="84" customWidth="1"/>
    <col min="3" max="3" width="6.42578125" style="100" customWidth="1"/>
    <col min="4" max="4" width="7" style="100" customWidth="1"/>
    <col min="5" max="5" width="9" style="100" customWidth="1"/>
    <col min="6" max="6" width="7.5703125" style="100" customWidth="1"/>
    <col min="7" max="7" width="10" style="100" customWidth="1"/>
    <col min="8" max="8" width="14.5703125" style="84" customWidth="1"/>
    <col min="9" max="16384" width="9.140625" style="84"/>
  </cols>
  <sheetData>
    <row r="1" spans="1:7" ht="18">
      <c r="A1" s="1077" t="s">
        <v>284</v>
      </c>
      <c r="B1" s="1077"/>
      <c r="C1" s="1077"/>
      <c r="D1" s="1077"/>
      <c r="E1" s="1077"/>
      <c r="F1" s="1077"/>
      <c r="G1" s="1077"/>
    </row>
    <row r="2" spans="1:7" s="116" customFormat="1" ht="57" customHeight="1">
      <c r="A2" s="280" t="s">
        <v>216</v>
      </c>
      <c r="B2" s="226" t="s">
        <v>281</v>
      </c>
      <c r="C2" s="232" t="s">
        <v>373</v>
      </c>
      <c r="D2" s="232" t="s">
        <v>374</v>
      </c>
      <c r="E2" s="232" t="s">
        <v>375</v>
      </c>
      <c r="F2" s="232" t="s">
        <v>376</v>
      </c>
      <c r="G2" s="232" t="s">
        <v>10</v>
      </c>
    </row>
    <row r="3" spans="1:7" ht="15.75">
      <c r="A3" s="351" t="s">
        <v>416</v>
      </c>
      <c r="B3" s="451" t="s">
        <v>1632</v>
      </c>
      <c r="C3" s="454">
        <v>1</v>
      </c>
      <c r="D3" s="454">
        <v>20</v>
      </c>
      <c r="E3" s="454">
        <v>0</v>
      </c>
      <c r="F3" s="454">
        <v>0</v>
      </c>
      <c r="G3" s="454">
        <v>21</v>
      </c>
    </row>
    <row r="4" spans="1:7" ht="14.25" customHeight="1">
      <c r="A4" s="312" t="s">
        <v>1483</v>
      </c>
      <c r="B4" s="451" t="s">
        <v>532</v>
      </c>
      <c r="C4" s="454">
        <v>0</v>
      </c>
      <c r="D4" s="454">
        <v>0</v>
      </c>
      <c r="E4" s="454">
        <v>0</v>
      </c>
      <c r="F4" s="454">
        <v>0</v>
      </c>
      <c r="G4" s="454">
        <v>0</v>
      </c>
    </row>
    <row r="5" spans="1:7" ht="31.5" customHeight="1">
      <c r="A5" s="351" t="s">
        <v>510</v>
      </c>
      <c r="B5" s="451" t="s">
        <v>533</v>
      </c>
      <c r="C5" s="454">
        <v>0</v>
      </c>
      <c r="D5" s="454">
        <v>0</v>
      </c>
      <c r="E5" s="454">
        <v>0</v>
      </c>
      <c r="F5" s="454">
        <v>0</v>
      </c>
      <c r="G5" s="454">
        <v>0</v>
      </c>
    </row>
    <row r="6" spans="1:7" ht="16.5" customHeight="1">
      <c r="A6" s="351" t="s">
        <v>419</v>
      </c>
      <c r="B6" s="1080" t="s">
        <v>970</v>
      </c>
      <c r="C6" s="1081"/>
      <c r="D6" s="1081"/>
      <c r="E6" s="1081"/>
      <c r="F6" s="1081"/>
      <c r="G6" s="1082"/>
    </row>
    <row r="7" spans="1:7" ht="33.950000000000003" customHeight="1">
      <c r="A7" s="351" t="s">
        <v>420</v>
      </c>
      <c r="B7" s="451" t="s">
        <v>534</v>
      </c>
      <c r="C7" s="411">
        <v>0</v>
      </c>
      <c r="D7" s="411">
        <v>0</v>
      </c>
      <c r="E7" s="411">
        <v>0</v>
      </c>
      <c r="F7" s="411">
        <v>0</v>
      </c>
      <c r="G7" s="411">
        <v>0</v>
      </c>
    </row>
    <row r="8" spans="1:7" ht="15.75">
      <c r="A8" s="351" t="s">
        <v>421</v>
      </c>
      <c r="B8" s="451" t="s">
        <v>554</v>
      </c>
      <c r="C8" s="411">
        <v>0</v>
      </c>
      <c r="D8" s="411">
        <v>0</v>
      </c>
      <c r="E8" s="411">
        <v>0</v>
      </c>
      <c r="F8" s="411">
        <v>0</v>
      </c>
      <c r="G8" s="411">
        <v>0</v>
      </c>
    </row>
    <row r="9" spans="1:7" ht="13.5" customHeight="1">
      <c r="A9" s="351" t="s">
        <v>965</v>
      </c>
      <c r="B9" s="453">
        <v>0</v>
      </c>
      <c r="C9" s="411">
        <v>0</v>
      </c>
      <c r="D9" s="411">
        <v>0</v>
      </c>
      <c r="E9" s="411">
        <v>0</v>
      </c>
      <c r="F9" s="411">
        <v>0</v>
      </c>
      <c r="G9" s="411">
        <v>0</v>
      </c>
    </row>
    <row r="10" spans="1:7" ht="13.5" customHeight="1">
      <c r="A10" s="351" t="s">
        <v>966</v>
      </c>
      <c r="B10" s="453">
        <v>0</v>
      </c>
      <c r="C10" s="411">
        <v>0</v>
      </c>
      <c r="D10" s="411">
        <v>0</v>
      </c>
      <c r="E10" s="411">
        <v>0</v>
      </c>
      <c r="F10" s="411">
        <v>0</v>
      </c>
      <c r="G10" s="411">
        <v>0</v>
      </c>
    </row>
    <row r="11" spans="1:7" ht="15.75">
      <c r="A11" s="351" t="s">
        <v>424</v>
      </c>
      <c r="B11" s="451" t="s">
        <v>1058</v>
      </c>
      <c r="C11" s="411">
        <v>0</v>
      </c>
      <c r="D11" s="411">
        <v>0</v>
      </c>
      <c r="E11" s="411">
        <v>0</v>
      </c>
      <c r="F11" s="411">
        <v>0</v>
      </c>
      <c r="G11" s="411">
        <v>0</v>
      </c>
    </row>
    <row r="12" spans="1:7" ht="20.100000000000001" customHeight="1">
      <c r="A12" s="351" t="s">
        <v>1484</v>
      </c>
      <c r="B12" s="451" t="s">
        <v>1084</v>
      </c>
      <c r="C12" s="411">
        <v>0</v>
      </c>
      <c r="D12" s="411">
        <v>0</v>
      </c>
      <c r="E12" s="411">
        <v>0</v>
      </c>
      <c r="F12" s="411">
        <v>0</v>
      </c>
      <c r="G12" s="411">
        <v>0</v>
      </c>
    </row>
    <row r="13" spans="1:7" ht="12.75" customHeight="1">
      <c r="A13" s="351" t="s">
        <v>426</v>
      </c>
      <c r="B13" s="453">
        <v>0</v>
      </c>
      <c r="C13" s="411">
        <v>0</v>
      </c>
      <c r="D13" s="411">
        <v>0</v>
      </c>
      <c r="E13" s="411">
        <v>0</v>
      </c>
      <c r="F13" s="411">
        <v>0</v>
      </c>
      <c r="G13" s="411">
        <v>0</v>
      </c>
    </row>
    <row r="14" spans="1:7" ht="15.75">
      <c r="A14" s="351" t="s">
        <v>427</v>
      </c>
      <c r="B14" s="451" t="s">
        <v>555</v>
      </c>
      <c r="C14" s="455">
        <v>0</v>
      </c>
      <c r="D14" s="455">
        <v>0</v>
      </c>
      <c r="E14" s="454">
        <v>1</v>
      </c>
      <c r="F14" s="454">
        <v>1</v>
      </c>
      <c r="G14" s="454">
        <v>2</v>
      </c>
    </row>
    <row r="15" spans="1:7" ht="13.5" customHeight="1">
      <c r="A15" s="351" t="s">
        <v>640</v>
      </c>
      <c r="B15" s="453">
        <v>0</v>
      </c>
      <c r="C15" s="411">
        <v>0</v>
      </c>
      <c r="D15" s="411">
        <v>0</v>
      </c>
      <c r="E15" s="411">
        <v>0</v>
      </c>
      <c r="F15" s="411">
        <v>0</v>
      </c>
      <c r="G15" s="411">
        <v>0</v>
      </c>
    </row>
    <row r="16" spans="1:7" ht="30">
      <c r="A16" s="351" t="s">
        <v>429</v>
      </c>
      <c r="B16" s="451" t="s">
        <v>535</v>
      </c>
      <c r="C16" s="411">
        <v>0</v>
      </c>
      <c r="D16" s="411">
        <v>0</v>
      </c>
      <c r="E16" s="411">
        <v>0</v>
      </c>
      <c r="F16" s="411">
        <v>0</v>
      </c>
      <c r="G16" s="411">
        <v>0</v>
      </c>
    </row>
    <row r="17" spans="1:7" ht="15.75">
      <c r="A17" s="351" t="s">
        <v>430</v>
      </c>
      <c r="B17" s="451" t="s">
        <v>536</v>
      </c>
      <c r="C17" s="411">
        <v>0</v>
      </c>
      <c r="D17" s="411">
        <v>0</v>
      </c>
      <c r="E17" s="411">
        <v>0</v>
      </c>
      <c r="F17" s="411">
        <v>0</v>
      </c>
      <c r="G17" s="411">
        <v>0</v>
      </c>
    </row>
    <row r="18" spans="1:7" ht="32.25" customHeight="1">
      <c r="A18" s="1078" t="s">
        <v>431</v>
      </c>
      <c r="B18" s="451" t="s">
        <v>537</v>
      </c>
      <c r="C18" s="411">
        <v>0</v>
      </c>
      <c r="D18" s="411">
        <v>0</v>
      </c>
      <c r="E18" s="411">
        <v>0</v>
      </c>
      <c r="F18" s="411">
        <v>0</v>
      </c>
      <c r="G18" s="411">
        <v>0</v>
      </c>
    </row>
    <row r="19" spans="1:7" ht="32.25" customHeight="1">
      <c r="A19" s="1079"/>
      <c r="B19" s="451" t="s">
        <v>558</v>
      </c>
      <c r="C19" s="411">
        <v>0</v>
      </c>
      <c r="D19" s="411">
        <v>0</v>
      </c>
      <c r="E19" s="411">
        <v>0</v>
      </c>
      <c r="F19" s="411">
        <v>0</v>
      </c>
      <c r="G19" s="411">
        <v>0</v>
      </c>
    </row>
    <row r="20" spans="1:7" ht="17.25" customHeight="1">
      <c r="A20" s="389" t="s">
        <v>1191</v>
      </c>
      <c r="B20" s="451" t="s">
        <v>970</v>
      </c>
      <c r="C20" s="411"/>
      <c r="D20" s="411"/>
      <c r="E20" s="411"/>
      <c r="F20" s="411"/>
      <c r="G20" s="411"/>
    </row>
    <row r="21" spans="1:7" ht="15.75" customHeight="1">
      <c r="A21" s="351" t="s">
        <v>433</v>
      </c>
      <c r="B21" s="451" t="s">
        <v>538</v>
      </c>
      <c r="C21" s="454">
        <v>0</v>
      </c>
      <c r="D21" s="454">
        <v>0</v>
      </c>
      <c r="E21" s="454">
        <v>0</v>
      </c>
      <c r="F21" s="454">
        <v>9</v>
      </c>
      <c r="G21" s="454">
        <v>9</v>
      </c>
    </row>
    <row r="22" spans="1:7" ht="15.75" customHeight="1">
      <c r="A22" s="351" t="s">
        <v>434</v>
      </c>
      <c r="B22" s="451" t="s">
        <v>556</v>
      </c>
      <c r="C22" s="454">
        <v>0</v>
      </c>
      <c r="D22" s="454">
        <v>0</v>
      </c>
      <c r="E22" s="454">
        <v>0</v>
      </c>
      <c r="F22" s="454">
        <v>0</v>
      </c>
      <c r="G22" s="454">
        <v>0</v>
      </c>
    </row>
    <row r="23" spans="1:7" ht="38.450000000000003" customHeight="1">
      <c r="A23" s="351" t="s">
        <v>435</v>
      </c>
      <c r="B23" s="451" t="s">
        <v>539</v>
      </c>
      <c r="C23" s="454">
        <v>0</v>
      </c>
      <c r="D23" s="454">
        <v>1</v>
      </c>
      <c r="E23" s="454">
        <v>2</v>
      </c>
      <c r="F23" s="454">
        <v>0</v>
      </c>
      <c r="G23" s="454">
        <v>0</v>
      </c>
    </row>
    <row r="24" spans="1:7" ht="33.6" customHeight="1">
      <c r="A24" s="1076" t="s">
        <v>436</v>
      </c>
      <c r="B24" s="452" t="s">
        <v>541</v>
      </c>
      <c r="C24" s="454">
        <v>0</v>
      </c>
      <c r="D24" s="454">
        <v>0</v>
      </c>
      <c r="E24" s="454">
        <v>0</v>
      </c>
      <c r="F24" s="454">
        <v>0</v>
      </c>
      <c r="G24" s="454">
        <v>0</v>
      </c>
    </row>
    <row r="25" spans="1:7" ht="34.5" customHeight="1">
      <c r="A25" s="1076"/>
      <c r="B25" s="451" t="s">
        <v>540</v>
      </c>
      <c r="C25" s="454">
        <v>0</v>
      </c>
      <c r="D25" s="454">
        <v>0</v>
      </c>
      <c r="E25" s="454">
        <v>0</v>
      </c>
      <c r="F25" s="454">
        <v>0</v>
      </c>
      <c r="G25" s="454">
        <v>0</v>
      </c>
    </row>
    <row r="26" spans="1:7" ht="15.75">
      <c r="A26" s="351" t="s">
        <v>1269</v>
      </c>
      <c r="B26" s="341" t="s">
        <v>970</v>
      </c>
      <c r="C26" s="454"/>
      <c r="D26" s="454"/>
      <c r="E26" s="454"/>
      <c r="F26" s="454"/>
      <c r="G26" s="454"/>
    </row>
    <row r="27" spans="1:7" ht="30" customHeight="1">
      <c r="A27" s="351" t="s">
        <v>1298</v>
      </c>
      <c r="B27" s="452" t="s">
        <v>1299</v>
      </c>
      <c r="C27" s="454">
        <v>0</v>
      </c>
      <c r="D27" s="454">
        <v>1</v>
      </c>
      <c r="E27" s="454">
        <v>0</v>
      </c>
      <c r="F27" s="454">
        <v>0</v>
      </c>
      <c r="G27" s="454">
        <v>1</v>
      </c>
    </row>
    <row r="28" spans="1:7" ht="15.75">
      <c r="A28" s="351" t="s">
        <v>1314</v>
      </c>
      <c r="B28" s="452"/>
      <c r="C28" s="454">
        <v>4</v>
      </c>
      <c r="D28" s="454">
        <v>3</v>
      </c>
      <c r="E28" s="454">
        <v>4</v>
      </c>
      <c r="F28" s="454">
        <v>17</v>
      </c>
      <c r="G28" s="454">
        <v>28</v>
      </c>
    </row>
    <row r="29" spans="1:7" ht="15.75">
      <c r="A29" s="351" t="s">
        <v>465</v>
      </c>
      <c r="B29" s="452"/>
      <c r="C29" s="454">
        <v>0</v>
      </c>
      <c r="D29" s="454">
        <v>0</v>
      </c>
      <c r="E29" s="454">
        <v>0</v>
      </c>
      <c r="F29" s="454">
        <v>4</v>
      </c>
      <c r="G29" s="454">
        <v>4</v>
      </c>
    </row>
    <row r="30" spans="1:7" ht="15.75">
      <c r="A30" s="351" t="s">
        <v>1348</v>
      </c>
      <c r="B30" s="452" t="s">
        <v>970</v>
      </c>
      <c r="C30" s="454"/>
      <c r="D30" s="454"/>
      <c r="E30" s="454"/>
      <c r="F30" s="454"/>
      <c r="G30" s="454"/>
    </row>
    <row r="31" spans="1:7" ht="15.75">
      <c r="A31" s="351" t="s">
        <v>452</v>
      </c>
      <c r="B31" s="341" t="s">
        <v>557</v>
      </c>
      <c r="C31" s="454">
        <v>0</v>
      </c>
      <c r="D31" s="454">
        <v>0</v>
      </c>
      <c r="E31" s="454">
        <v>0</v>
      </c>
      <c r="F31" s="454">
        <v>6</v>
      </c>
      <c r="G31" s="454">
        <v>6</v>
      </c>
    </row>
    <row r="32" spans="1:7" ht="11.25" customHeight="1">
      <c r="A32" s="351" t="s">
        <v>443</v>
      </c>
      <c r="B32" s="341" t="s">
        <v>970</v>
      </c>
      <c r="C32" s="454"/>
      <c r="D32" s="454"/>
      <c r="E32" s="454"/>
      <c r="F32" s="454"/>
      <c r="G32" s="454"/>
    </row>
    <row r="33" spans="1:7" ht="11.25" customHeight="1">
      <c r="A33" s="351" t="s">
        <v>1366</v>
      </c>
      <c r="B33" s="341" t="s">
        <v>970</v>
      </c>
      <c r="C33" s="454"/>
      <c r="D33" s="454"/>
      <c r="E33" s="454"/>
      <c r="F33" s="454"/>
      <c r="G33" s="454"/>
    </row>
    <row r="34" spans="1:7" ht="12.75" customHeight="1">
      <c r="A34" s="351" t="s">
        <v>648</v>
      </c>
      <c r="B34" s="341" t="s">
        <v>970</v>
      </c>
      <c r="C34" s="454"/>
      <c r="D34" s="454"/>
      <c r="E34" s="454"/>
      <c r="F34" s="454"/>
      <c r="G34" s="454"/>
    </row>
    <row r="35" spans="1:7" ht="15.75">
      <c r="A35" s="351" t="s">
        <v>551</v>
      </c>
      <c r="B35" s="341" t="s">
        <v>545</v>
      </c>
      <c r="C35" s="454">
        <v>0</v>
      </c>
      <c r="D35" s="454">
        <v>0</v>
      </c>
      <c r="E35" s="454">
        <v>6</v>
      </c>
      <c r="F35" s="454">
        <v>21</v>
      </c>
      <c r="G35" s="454">
        <v>21</v>
      </c>
    </row>
    <row r="36" spans="1:7" ht="15.75">
      <c r="A36" s="351" t="s">
        <v>453</v>
      </c>
      <c r="B36" s="341" t="s">
        <v>546</v>
      </c>
      <c r="C36" s="454">
        <v>0</v>
      </c>
      <c r="D36" s="454">
        <v>0</v>
      </c>
      <c r="E36" s="454">
        <v>2</v>
      </c>
      <c r="F36" s="454">
        <v>0</v>
      </c>
      <c r="G36" s="454">
        <v>2</v>
      </c>
    </row>
    <row r="37" spans="1:7">
      <c r="G37" s="100">
        <v>41</v>
      </c>
    </row>
  </sheetData>
  <mergeCells count="4">
    <mergeCell ref="A24:A25"/>
    <mergeCell ref="A1:G1"/>
    <mergeCell ref="A18:A19"/>
    <mergeCell ref="B6:G6"/>
  </mergeCells>
  <pageMargins left="1.2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F29"/>
  <sheetViews>
    <sheetView view="pageBreakPreview" topLeftCell="A16" zoomScale="60" workbookViewId="0">
      <selection activeCell="C25" sqref="C25:H25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6">
      <c r="C17" s="9"/>
      <c r="D17" s="9"/>
    </row>
    <row r="18" spans="3:6">
      <c r="C18" s="9"/>
      <c r="D18" s="9"/>
    </row>
    <row r="19" spans="3:6">
      <c r="C19" s="9"/>
    </row>
    <row r="20" spans="3:6">
      <c r="C20" s="9"/>
      <c r="D20" s="9"/>
    </row>
    <row r="22" spans="3:6">
      <c r="C22" s="9"/>
    </row>
    <row r="23" spans="3:6">
      <c r="D23" s="9"/>
    </row>
    <row r="24" spans="3:6">
      <c r="C24" s="9"/>
      <c r="D24" s="9"/>
    </row>
    <row r="25" spans="3:6" ht="46.5">
      <c r="C25" s="560" t="s">
        <v>153</v>
      </c>
      <c r="D25" s="561"/>
      <c r="E25" s="561"/>
      <c r="F25" s="561"/>
    </row>
    <row r="26" spans="3:6">
      <c r="C26" s="9"/>
      <c r="D26" s="9"/>
    </row>
    <row r="27" spans="3:6">
      <c r="C27" s="9"/>
      <c r="D27" s="9"/>
    </row>
    <row r="28" spans="3:6">
      <c r="C28" s="9"/>
      <c r="D28" s="9"/>
    </row>
    <row r="29" spans="3:6">
      <c r="C29" s="9"/>
      <c r="D29" s="9"/>
    </row>
  </sheetData>
  <pageMargins left="1" right="0.3" top="0.5" bottom="0.3" header="0" footer="0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sqref="A1:F1"/>
    </sheetView>
  </sheetViews>
  <sheetFormatPr defaultColWidth="9.140625" defaultRowHeight="15"/>
  <cols>
    <col min="1" max="1" width="6.42578125" style="28" customWidth="1"/>
    <col min="2" max="2" width="32.28515625" style="75" customWidth="1"/>
    <col min="3" max="3" width="11.5703125" style="75" customWidth="1"/>
    <col min="4" max="4" width="8.140625" style="75" customWidth="1"/>
    <col min="5" max="5" width="11.5703125" style="30" customWidth="1"/>
    <col min="6" max="6" width="11.140625" style="75" customWidth="1"/>
    <col min="7" max="10" width="9.140625" style="75"/>
    <col min="11" max="11" width="0.42578125" style="75" customWidth="1"/>
    <col min="12" max="16384" width="9.140625" style="75"/>
  </cols>
  <sheetData>
    <row r="1" spans="1:7" ht="23.1" customHeight="1">
      <c r="A1" s="1089" t="s">
        <v>654</v>
      </c>
      <c r="B1" s="1089"/>
      <c r="C1" s="1089"/>
      <c r="D1" s="1089"/>
      <c r="E1" s="1089"/>
      <c r="F1" s="1089"/>
    </row>
    <row r="2" spans="1:7" ht="15.75" customHeight="1">
      <c r="A2" s="1090" t="s">
        <v>5</v>
      </c>
      <c r="B2" s="1091" t="s">
        <v>60</v>
      </c>
      <c r="C2" s="1092" t="s">
        <v>113</v>
      </c>
      <c r="D2" s="1092" t="s">
        <v>114</v>
      </c>
      <c r="E2" s="1093" t="s">
        <v>115</v>
      </c>
      <c r="F2" s="1093"/>
    </row>
    <row r="3" spans="1:7" ht="45">
      <c r="A3" s="1090"/>
      <c r="B3" s="1091"/>
      <c r="C3" s="1092"/>
      <c r="D3" s="1092"/>
      <c r="E3" s="117" t="s">
        <v>61</v>
      </c>
      <c r="F3" s="232" t="s">
        <v>62</v>
      </c>
    </row>
    <row r="4" spans="1:7" ht="15.75">
      <c r="A4" s="1083" t="s">
        <v>155</v>
      </c>
      <c r="B4" s="1083"/>
      <c r="C4" s="1083"/>
      <c r="D4" s="1083"/>
      <c r="E4" s="1083"/>
      <c r="F4" s="1083"/>
    </row>
    <row r="5" spans="1:7" ht="20.25" customHeight="1">
      <c r="A5" s="118"/>
      <c r="B5" s="61" t="s">
        <v>1538</v>
      </c>
      <c r="C5" s="119"/>
      <c r="D5" s="119"/>
      <c r="E5" s="120"/>
      <c r="F5" s="119"/>
    </row>
    <row r="6" spans="1:7" ht="20.25" customHeight="1">
      <c r="A6" s="1084" t="s">
        <v>10</v>
      </c>
      <c r="B6" s="1084"/>
      <c r="C6" s="119">
        <f ca="1">SUM(C5:C11)</f>
        <v>0</v>
      </c>
      <c r="D6" s="119">
        <f ca="1">SUM(D5:D11)</f>
        <v>0</v>
      </c>
      <c r="E6" s="120">
        <v>0</v>
      </c>
      <c r="F6" s="119">
        <f ca="1">SUM(F5:F11)</f>
        <v>0</v>
      </c>
    </row>
    <row r="7" spans="1:7" ht="20.25" customHeight="1">
      <c r="A7" s="796"/>
      <c r="B7" s="797"/>
      <c r="C7" s="798"/>
      <c r="D7" s="798"/>
      <c r="E7" s="799"/>
      <c r="F7" s="800"/>
    </row>
    <row r="8" spans="1:7" ht="20.25" customHeight="1">
      <c r="A8" s="796"/>
      <c r="B8" s="797"/>
      <c r="C8" s="798"/>
      <c r="D8" s="798"/>
      <c r="E8" s="799"/>
      <c r="F8" s="800"/>
    </row>
    <row r="9" spans="1:7" ht="20.25" customHeight="1">
      <c r="A9" s="1085" t="s">
        <v>154</v>
      </c>
      <c r="B9" s="1086"/>
      <c r="C9" s="1086"/>
      <c r="D9" s="1086"/>
      <c r="E9" s="1086"/>
      <c r="F9" s="1087"/>
      <c r="G9" s="60"/>
    </row>
    <row r="10" spans="1:7" ht="20.25" customHeight="1">
      <c r="A10" s="118">
        <v>1</v>
      </c>
      <c r="B10" s="61" t="s">
        <v>559</v>
      </c>
      <c r="C10" s="119"/>
      <c r="D10" s="119"/>
      <c r="E10" s="120">
        <v>120</v>
      </c>
      <c r="F10" s="119"/>
    </row>
    <row r="11" spans="1:7" ht="34.5" customHeight="1">
      <c r="A11" s="118">
        <v>2</v>
      </c>
      <c r="B11" s="449" t="s">
        <v>560</v>
      </c>
      <c r="C11" s="119"/>
      <c r="D11" s="119"/>
      <c r="E11" s="120">
        <v>140</v>
      </c>
      <c r="F11" s="119"/>
    </row>
    <row r="12" spans="1:7" ht="21" customHeight="1">
      <c r="A12" s="113">
        <v>3</v>
      </c>
      <c r="B12" s="109" t="s">
        <v>561</v>
      </c>
      <c r="C12" s="109"/>
      <c r="D12" s="109"/>
      <c r="E12" s="96">
        <v>130</v>
      </c>
      <c r="F12" s="109"/>
    </row>
    <row r="13" spans="1:7">
      <c r="A13" s="86"/>
      <c r="B13" s="84"/>
      <c r="C13" s="84"/>
      <c r="D13" s="84"/>
      <c r="E13" s="85"/>
      <c r="F13" s="84"/>
    </row>
    <row r="14" spans="1:7" ht="15.75">
      <c r="A14" s="25"/>
      <c r="B14" s="32"/>
      <c r="C14" s="7"/>
      <c r="D14" s="7"/>
      <c r="E14" s="62"/>
      <c r="F14" s="7"/>
    </row>
    <row r="15" spans="1:7" ht="18" customHeight="1">
      <c r="A15" s="25"/>
      <c r="B15" s="31"/>
      <c r="C15" s="30"/>
      <c r="D15" s="30"/>
    </row>
    <row r="16" spans="1:7" ht="18" customHeight="1">
      <c r="A16" s="25"/>
      <c r="B16" s="32"/>
      <c r="C16" s="30"/>
      <c r="D16" s="30"/>
    </row>
    <row r="17" spans="1:4" ht="18" customHeight="1">
      <c r="A17" s="25"/>
      <c r="B17" s="31"/>
      <c r="C17" s="30"/>
      <c r="D17" s="30"/>
    </row>
    <row r="18" spans="1:4" ht="18" customHeight="1">
      <c r="A18" s="25"/>
      <c r="B18" s="31"/>
      <c r="C18" s="30"/>
      <c r="D18" s="30"/>
    </row>
    <row r="19" spans="1:4" ht="18" customHeight="1">
      <c r="A19" s="25"/>
      <c r="B19" s="31"/>
      <c r="C19" s="30"/>
      <c r="D19" s="30"/>
    </row>
    <row r="20" spans="1:4" ht="18" customHeight="1">
      <c r="A20" s="25"/>
      <c r="B20" s="31"/>
      <c r="C20" s="30"/>
      <c r="D20" s="30"/>
    </row>
    <row r="21" spans="1:4" ht="18" customHeight="1">
      <c r="A21" s="25"/>
      <c r="B21" s="31"/>
    </row>
    <row r="22" spans="1:4" ht="18" customHeight="1">
      <c r="A22" s="25"/>
      <c r="B22" s="31"/>
      <c r="C22" s="30"/>
      <c r="D22" s="30"/>
    </row>
    <row r="23" spans="1:4" ht="18" customHeight="1">
      <c r="A23" s="25"/>
      <c r="B23" s="31"/>
      <c r="C23" s="30"/>
      <c r="D23" s="30"/>
    </row>
    <row r="24" spans="1:4" ht="18" customHeight="1">
      <c r="A24" s="25"/>
      <c r="B24" s="31"/>
      <c r="C24" s="30"/>
      <c r="D24" s="30"/>
    </row>
    <row r="25" spans="1:4" ht="18" customHeight="1">
      <c r="A25" s="25"/>
      <c r="B25" s="31"/>
      <c r="C25" s="30"/>
      <c r="D25" s="10"/>
    </row>
    <row r="26" spans="1:4" ht="18" customHeight="1">
      <c r="A26" s="25"/>
      <c r="B26" s="31"/>
      <c r="C26" s="30"/>
      <c r="D26" s="30"/>
    </row>
    <row r="27" spans="1:4" ht="18" customHeight="1">
      <c r="A27" s="25"/>
      <c r="B27" s="31"/>
      <c r="C27" s="30"/>
      <c r="D27" s="30"/>
    </row>
    <row r="28" spans="1:4" ht="18" customHeight="1">
      <c r="A28" s="25"/>
      <c r="B28" s="31"/>
      <c r="C28" s="30"/>
      <c r="D28" s="30"/>
    </row>
    <row r="29" spans="1:4" ht="18" customHeight="1">
      <c r="A29" s="25"/>
      <c r="B29" s="31"/>
      <c r="C29" s="30"/>
      <c r="D29" s="30"/>
    </row>
    <row r="30" spans="1:4" ht="18" customHeight="1">
      <c r="A30" s="25"/>
      <c r="B30" s="31"/>
    </row>
    <row r="31" spans="1:4" ht="18" customHeight="1">
      <c r="A31" s="25"/>
      <c r="B31" s="31"/>
    </row>
    <row r="32" spans="1:4" ht="18" customHeight="1">
      <c r="A32" s="25"/>
      <c r="B32" s="31"/>
    </row>
    <row r="33" spans="1:6" ht="18" customHeight="1">
      <c r="A33" s="25"/>
      <c r="B33" s="31"/>
    </row>
    <row r="34" spans="1:6" ht="18" customHeight="1">
      <c r="A34" s="25"/>
      <c r="B34" s="31"/>
    </row>
    <row r="38" spans="1:6" ht="15.75">
      <c r="B38" s="7"/>
    </row>
    <row r="40" spans="1:6">
      <c r="A40" s="67"/>
      <c r="F40" s="75">
        <v>42</v>
      </c>
    </row>
    <row r="41" spans="1:6" s="5" customFormat="1">
      <c r="A41" s="1088"/>
      <c r="B41" s="1088"/>
      <c r="C41" s="1088"/>
      <c r="D41" s="1088"/>
      <c r="E41" s="1088"/>
      <c r="F41" s="562"/>
    </row>
    <row r="51" spans="1:5">
      <c r="A51" s="75"/>
      <c r="E51" s="75"/>
    </row>
    <row r="52" spans="1:5">
      <c r="A52" s="75"/>
      <c r="E52" s="75"/>
    </row>
    <row r="53" spans="1:5">
      <c r="A53" s="75"/>
      <c r="E53" s="75"/>
    </row>
    <row r="54" spans="1:5">
      <c r="A54" s="75"/>
      <c r="E54" s="75"/>
    </row>
    <row r="55" spans="1:5">
      <c r="A55" s="75"/>
      <c r="E55" s="75"/>
    </row>
    <row r="56" spans="1:5">
      <c r="A56" s="75"/>
      <c r="E56" s="75"/>
    </row>
    <row r="57" spans="1:5">
      <c r="A57" s="75"/>
      <c r="E57" s="75"/>
    </row>
    <row r="58" spans="1:5">
      <c r="A58" s="75"/>
      <c r="E58" s="75"/>
    </row>
    <row r="59" spans="1:5">
      <c r="A59" s="75"/>
      <c r="E59" s="75"/>
    </row>
    <row r="60" spans="1:5">
      <c r="A60" s="75"/>
      <c r="E60" s="75"/>
    </row>
    <row r="61" spans="1:5">
      <c r="A61" s="75"/>
      <c r="E61" s="75"/>
    </row>
    <row r="62" spans="1:5">
      <c r="A62" s="75"/>
      <c r="E62" s="75"/>
    </row>
    <row r="63" spans="1:5">
      <c r="A63" s="75"/>
      <c r="E63" s="75"/>
    </row>
    <row r="64" spans="1:5">
      <c r="A64" s="75"/>
      <c r="E64" s="75"/>
    </row>
    <row r="65" spans="1:5">
      <c r="A65" s="75"/>
      <c r="E65" s="75"/>
    </row>
    <row r="66" spans="1:5">
      <c r="A66" s="75"/>
      <c r="E66" s="75"/>
    </row>
    <row r="67" spans="1:5">
      <c r="A67" s="75"/>
      <c r="E67" s="75"/>
    </row>
    <row r="68" spans="1:5">
      <c r="A68" s="75"/>
      <c r="E68" s="75"/>
    </row>
    <row r="69" spans="1:5">
      <c r="A69" s="75"/>
      <c r="E69" s="75"/>
    </row>
    <row r="70" spans="1:5">
      <c r="A70" s="75"/>
      <c r="E70" s="75"/>
    </row>
    <row r="71" spans="1:5">
      <c r="A71" s="75"/>
      <c r="E71" s="75"/>
    </row>
    <row r="72" spans="1:5">
      <c r="A72" s="75"/>
      <c r="E72" s="75"/>
    </row>
    <row r="73" spans="1:5">
      <c r="A73" s="75"/>
      <c r="E73" s="75"/>
    </row>
    <row r="74" spans="1:5">
      <c r="A74" s="75"/>
      <c r="E74" s="75"/>
    </row>
    <row r="75" spans="1:5">
      <c r="A75" s="75"/>
      <c r="E75" s="75"/>
    </row>
    <row r="76" spans="1:5">
      <c r="A76" s="75"/>
      <c r="E76" s="75"/>
    </row>
  </sheetData>
  <mergeCells count="10">
    <mergeCell ref="A4:F4"/>
    <mergeCell ref="A6:B6"/>
    <mergeCell ref="A9:F9"/>
    <mergeCell ref="A41:E41"/>
    <mergeCell ref="A1:F1"/>
    <mergeCell ref="A2:A3"/>
    <mergeCell ref="B2:B3"/>
    <mergeCell ref="C2:C3"/>
    <mergeCell ref="D2:D3"/>
    <mergeCell ref="E2:F2"/>
  </mergeCells>
  <pageMargins left="1.2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85"/>
  <sheetViews>
    <sheetView workbookViewId="0">
      <selection sqref="A1:F1"/>
    </sheetView>
  </sheetViews>
  <sheetFormatPr defaultColWidth="9.140625" defaultRowHeight="15"/>
  <cols>
    <col min="1" max="1" width="15.85546875" style="84" customWidth="1"/>
    <col min="2" max="2" width="22.5703125" style="84" customWidth="1"/>
    <col min="3" max="3" width="7" style="84" customWidth="1"/>
    <col min="4" max="4" width="16.140625" style="84" customWidth="1"/>
    <col min="5" max="5" width="11.42578125" style="85" customWidth="1"/>
    <col min="6" max="6" width="7.7109375" style="85" customWidth="1"/>
    <col min="7" max="7" width="12.5703125" style="84" customWidth="1"/>
    <col min="8" max="16384" width="9.140625" style="84"/>
  </cols>
  <sheetData>
    <row r="1" spans="1:8" ht="18" customHeight="1">
      <c r="A1" s="1089" t="s">
        <v>411</v>
      </c>
      <c r="B1" s="1089"/>
      <c r="C1" s="1089"/>
      <c r="D1" s="1089"/>
      <c r="E1" s="1089"/>
      <c r="F1" s="1089"/>
      <c r="G1" s="444"/>
      <c r="H1" s="444"/>
    </row>
    <row r="2" spans="1:8" ht="82.5" customHeight="1">
      <c r="A2" s="801" t="s">
        <v>948</v>
      </c>
      <c r="B2" s="801" t="s">
        <v>1497</v>
      </c>
      <c r="C2" s="801" t="s">
        <v>1518</v>
      </c>
      <c r="D2" s="801" t="s">
        <v>377</v>
      </c>
      <c r="E2" s="802" t="s">
        <v>1499</v>
      </c>
      <c r="F2" s="279" t="s">
        <v>1500</v>
      </c>
    </row>
    <row r="3" spans="1:8" ht="17.25" customHeight="1">
      <c r="A3" s="109" t="s">
        <v>416</v>
      </c>
      <c r="B3" s="593"/>
      <c r="C3" s="597"/>
      <c r="D3" s="113">
        <v>0</v>
      </c>
      <c r="E3" s="605">
        <v>0</v>
      </c>
      <c r="F3" s="96"/>
    </row>
    <row r="4" spans="1:8" ht="30">
      <c r="A4" s="237" t="s">
        <v>417</v>
      </c>
      <c r="B4" s="350"/>
      <c r="C4" s="350"/>
      <c r="D4" s="445">
        <v>0</v>
      </c>
      <c r="E4" s="606">
        <v>0</v>
      </c>
      <c r="F4" s="96"/>
    </row>
    <row r="5" spans="1:8" ht="26.25" customHeight="1">
      <c r="A5" s="109" t="s">
        <v>510</v>
      </c>
      <c r="B5" s="131" t="s">
        <v>1517</v>
      </c>
      <c r="C5" s="131">
        <v>7860</v>
      </c>
      <c r="D5" s="446" t="s">
        <v>949</v>
      </c>
      <c r="E5" s="607">
        <v>120</v>
      </c>
      <c r="F5" s="345">
        <v>35</v>
      </c>
    </row>
    <row r="6" spans="1:8" ht="26.25" customHeight="1">
      <c r="A6" s="109" t="s">
        <v>419</v>
      </c>
      <c r="B6" s="593" t="s">
        <v>1498</v>
      </c>
      <c r="C6" s="597"/>
      <c r="D6" s="407" t="s">
        <v>1010</v>
      </c>
      <c r="E6" s="411">
        <v>131</v>
      </c>
      <c r="F6" s="96">
        <v>10</v>
      </c>
    </row>
    <row r="7" spans="1:8" ht="32.25" customHeight="1">
      <c r="A7" s="1064" t="s">
        <v>420</v>
      </c>
      <c r="B7" s="783" t="s">
        <v>1866</v>
      </c>
      <c r="C7" s="783"/>
      <c r="D7" s="407" t="s">
        <v>1867</v>
      </c>
      <c r="E7" s="411">
        <v>147</v>
      </c>
      <c r="F7" s="96">
        <v>18</v>
      </c>
    </row>
    <row r="8" spans="1:8" ht="32.25" customHeight="1">
      <c r="A8" s="1065"/>
      <c r="B8" s="593" t="s">
        <v>1865</v>
      </c>
      <c r="C8" s="597"/>
      <c r="D8" s="114" t="s">
        <v>1017</v>
      </c>
      <c r="E8" s="608">
        <v>132</v>
      </c>
      <c r="F8" s="96">
        <v>14</v>
      </c>
    </row>
    <row r="9" spans="1:8" ht="15.75">
      <c r="A9" s="109" t="s">
        <v>421</v>
      </c>
      <c r="B9" s="593"/>
      <c r="C9" s="597"/>
      <c r="D9" s="407">
        <v>0</v>
      </c>
      <c r="E9" s="608">
        <v>0</v>
      </c>
      <c r="F9" s="96"/>
    </row>
    <row r="10" spans="1:8" ht="15.75">
      <c r="A10" s="109" t="s">
        <v>422</v>
      </c>
      <c r="B10" s="593"/>
      <c r="C10" s="597"/>
      <c r="D10" s="407">
        <v>0</v>
      </c>
      <c r="E10" s="608">
        <v>0</v>
      </c>
      <c r="F10" s="96"/>
    </row>
    <row r="11" spans="1:8" ht="15.75">
      <c r="A11" s="109" t="s">
        <v>423</v>
      </c>
      <c r="B11" s="593"/>
      <c r="C11" s="597"/>
      <c r="D11" s="407">
        <v>0</v>
      </c>
      <c r="E11" s="608">
        <v>0</v>
      </c>
      <c r="F11" s="96"/>
    </row>
    <row r="12" spans="1:8" ht="15.95" customHeight="1">
      <c r="A12" s="109" t="s">
        <v>424</v>
      </c>
      <c r="B12" s="593"/>
      <c r="C12" s="597"/>
      <c r="D12" s="407">
        <v>0</v>
      </c>
      <c r="E12" s="608">
        <v>0</v>
      </c>
      <c r="F12" s="96"/>
    </row>
    <row r="13" spans="1:8" ht="21.95" customHeight="1">
      <c r="A13" s="109" t="s">
        <v>529</v>
      </c>
      <c r="B13" s="593" t="s">
        <v>1868</v>
      </c>
      <c r="C13" s="597"/>
      <c r="D13" s="282" t="s">
        <v>1085</v>
      </c>
      <c r="E13" s="608">
        <v>68</v>
      </c>
      <c r="F13" s="96">
        <v>12</v>
      </c>
    </row>
    <row r="14" spans="1:8" ht="15.75" customHeight="1">
      <c r="A14" s="109" t="s">
        <v>426</v>
      </c>
      <c r="B14" s="593"/>
      <c r="C14" s="597"/>
      <c r="D14" s="407">
        <v>0</v>
      </c>
      <c r="E14" s="608">
        <v>0</v>
      </c>
      <c r="F14" s="96"/>
    </row>
    <row r="15" spans="1:8" ht="15.75" customHeight="1">
      <c r="A15" s="109" t="s">
        <v>427</v>
      </c>
      <c r="B15" s="593"/>
      <c r="C15" s="597"/>
      <c r="D15" s="407">
        <v>0</v>
      </c>
      <c r="E15" s="608">
        <v>0</v>
      </c>
      <c r="F15" s="96"/>
    </row>
    <row r="16" spans="1:8" ht="15" customHeight="1">
      <c r="A16" s="109" t="s">
        <v>428</v>
      </c>
      <c r="B16" s="593"/>
      <c r="C16" s="597"/>
      <c r="D16" s="407">
        <v>0</v>
      </c>
      <c r="E16" s="608">
        <v>0</v>
      </c>
      <c r="F16" s="96"/>
    </row>
    <row r="17" spans="1:7" ht="20.45" customHeight="1">
      <c r="A17" s="109" t="s">
        <v>429</v>
      </c>
      <c r="B17" s="593"/>
      <c r="C17" s="597"/>
      <c r="D17" s="407">
        <v>0</v>
      </c>
      <c r="E17" s="608">
        <v>0</v>
      </c>
      <c r="F17" s="96"/>
    </row>
    <row r="18" spans="1:7" ht="15.75">
      <c r="A18" s="109" t="s">
        <v>430</v>
      </c>
      <c r="B18" s="593"/>
      <c r="C18" s="597"/>
      <c r="D18" s="407">
        <v>0</v>
      </c>
      <c r="E18" s="608">
        <v>0</v>
      </c>
      <c r="F18" s="96"/>
    </row>
    <row r="19" spans="1:7" ht="47.25">
      <c r="A19" s="325" t="s">
        <v>431</v>
      </c>
      <c r="B19" s="325"/>
      <c r="C19" s="325"/>
      <c r="D19" s="212" t="s">
        <v>1178</v>
      </c>
      <c r="E19" s="609">
        <v>35</v>
      </c>
      <c r="F19" s="96">
        <v>11</v>
      </c>
    </row>
    <row r="20" spans="1:7" ht="15.75">
      <c r="A20" s="109" t="s">
        <v>721</v>
      </c>
      <c r="B20" s="593" t="s">
        <v>1538</v>
      </c>
      <c r="C20" s="597"/>
      <c r="D20" s="447">
        <v>0</v>
      </c>
      <c r="E20" s="610">
        <v>0</v>
      </c>
      <c r="F20" s="96"/>
    </row>
    <row r="21" spans="1:7" ht="15.75">
      <c r="A21" s="109" t="s">
        <v>433</v>
      </c>
      <c r="B21" s="593"/>
      <c r="C21" s="597"/>
      <c r="D21" s="447">
        <v>0</v>
      </c>
      <c r="E21" s="610">
        <v>0</v>
      </c>
      <c r="F21" s="96"/>
    </row>
    <row r="22" spans="1:7" ht="15.75">
      <c r="A22" s="109" t="s">
        <v>434</v>
      </c>
      <c r="B22" s="593"/>
      <c r="C22" s="597"/>
      <c r="D22" s="447">
        <v>0</v>
      </c>
      <c r="E22" s="610">
        <v>0</v>
      </c>
      <c r="F22" s="96"/>
    </row>
    <row r="23" spans="1:7" ht="15.75">
      <c r="A23" s="109" t="s">
        <v>435</v>
      </c>
      <c r="B23" s="593"/>
      <c r="C23" s="597"/>
      <c r="D23" s="447">
        <v>0</v>
      </c>
      <c r="E23" s="610">
        <v>0</v>
      </c>
      <c r="F23" s="96"/>
    </row>
    <row r="24" spans="1:7" ht="15.75">
      <c r="A24" s="109" t="s">
        <v>436</v>
      </c>
      <c r="B24" s="593"/>
      <c r="C24" s="597"/>
      <c r="D24" s="447">
        <v>0</v>
      </c>
      <c r="E24" s="610">
        <v>0</v>
      </c>
      <c r="F24" s="96"/>
    </row>
    <row r="25" spans="1:7" ht="15.75">
      <c r="A25" s="109" t="s">
        <v>437</v>
      </c>
      <c r="B25" s="593"/>
      <c r="C25" s="597"/>
      <c r="D25" s="447">
        <v>0</v>
      </c>
      <c r="E25" s="610">
        <v>0</v>
      </c>
      <c r="F25" s="96"/>
    </row>
    <row r="26" spans="1:7" ht="15.75">
      <c r="A26" s="109" t="s">
        <v>438</v>
      </c>
      <c r="B26" s="593" t="s">
        <v>1864</v>
      </c>
      <c r="C26" s="597"/>
      <c r="D26" s="216" t="s">
        <v>1300</v>
      </c>
      <c r="E26" s="611">
        <v>252</v>
      </c>
      <c r="F26" s="96">
        <v>25</v>
      </c>
    </row>
    <row r="27" spans="1:7" ht="15.75">
      <c r="A27" s="109" t="s">
        <v>439</v>
      </c>
      <c r="B27" s="593"/>
      <c r="C27" s="597"/>
      <c r="D27" s="216">
        <v>0</v>
      </c>
      <c r="E27" s="611">
        <v>0</v>
      </c>
      <c r="F27" s="96"/>
    </row>
    <row r="28" spans="1:7" ht="15.75">
      <c r="A28" s="109" t="s">
        <v>440</v>
      </c>
      <c r="B28" s="593"/>
      <c r="C28" s="597"/>
      <c r="D28" s="216">
        <v>0</v>
      </c>
      <c r="E28" s="611">
        <v>0</v>
      </c>
      <c r="F28" s="96"/>
    </row>
    <row r="29" spans="1:7" ht="15.75">
      <c r="A29" s="781" t="s">
        <v>442</v>
      </c>
      <c r="B29" s="592"/>
      <c r="C29" s="596"/>
      <c r="D29" s="216">
        <v>0</v>
      </c>
      <c r="E29" s="611">
        <v>0</v>
      </c>
      <c r="F29" s="218"/>
      <c r="G29" s="116"/>
    </row>
    <row r="30" spans="1:7" ht="15.75">
      <c r="A30" s="448" t="s">
        <v>457</v>
      </c>
      <c r="B30" s="592"/>
      <c r="C30" s="596"/>
      <c r="D30" s="216">
        <v>0</v>
      </c>
      <c r="E30" s="611">
        <v>0</v>
      </c>
      <c r="F30" s="218"/>
      <c r="G30" s="116"/>
    </row>
    <row r="31" spans="1:7" ht="15.75">
      <c r="A31" s="781"/>
      <c r="B31" s="592" t="s">
        <v>1600</v>
      </c>
      <c r="C31" s="596"/>
      <c r="D31" s="216" t="s">
        <v>1085</v>
      </c>
      <c r="E31" s="611">
        <v>500</v>
      </c>
      <c r="F31" s="218">
        <v>60</v>
      </c>
      <c r="G31" s="116"/>
    </row>
    <row r="32" spans="1:7" ht="15.75">
      <c r="A32" s="1094" t="s">
        <v>648</v>
      </c>
      <c r="B32" s="781" t="s">
        <v>1858</v>
      </c>
      <c r="C32" s="781"/>
      <c r="D32" s="1097" t="s">
        <v>1010</v>
      </c>
      <c r="E32" s="611"/>
      <c r="F32" s="218"/>
      <c r="G32" s="116"/>
    </row>
    <row r="33" spans="1:7" ht="15.75">
      <c r="A33" s="1095"/>
      <c r="B33" s="781" t="s">
        <v>1859</v>
      </c>
      <c r="C33" s="781"/>
      <c r="D33" s="1098"/>
      <c r="E33" s="611"/>
      <c r="F33" s="218"/>
      <c r="G33" s="116"/>
    </row>
    <row r="34" spans="1:7" ht="15.75">
      <c r="A34" s="1095"/>
      <c r="B34" s="781" t="s">
        <v>1860</v>
      </c>
      <c r="C34" s="781"/>
      <c r="D34" s="1098"/>
      <c r="E34" s="611"/>
      <c r="F34" s="218"/>
      <c r="G34" s="116"/>
    </row>
    <row r="35" spans="1:7" ht="15.75">
      <c r="A35" s="1095"/>
      <c r="B35" s="781" t="s">
        <v>1861</v>
      </c>
      <c r="C35" s="781"/>
      <c r="D35" s="1098"/>
      <c r="E35" s="611"/>
      <c r="F35" s="218"/>
      <c r="G35" s="116"/>
    </row>
    <row r="36" spans="1:7" ht="15.75">
      <c r="A36" s="1095"/>
      <c r="B36" s="781" t="s">
        <v>1862</v>
      </c>
      <c r="C36" s="781"/>
      <c r="D36" s="1098"/>
      <c r="E36" s="611"/>
      <c r="F36" s="218"/>
      <c r="G36" s="116"/>
    </row>
    <row r="37" spans="1:7" ht="15.75">
      <c r="A37" s="1095"/>
      <c r="B37" s="781" t="s">
        <v>1863</v>
      </c>
      <c r="C37" s="781"/>
      <c r="D37" s="1098"/>
      <c r="E37" s="611"/>
      <c r="F37" s="218"/>
      <c r="G37" s="116"/>
    </row>
    <row r="38" spans="1:7" ht="15.75">
      <c r="A38" s="1096"/>
      <c r="B38" s="592" t="s">
        <v>1857</v>
      </c>
      <c r="C38" s="596">
        <v>9775</v>
      </c>
      <c r="D38" s="1099"/>
      <c r="E38" s="611">
        <v>13392</v>
      </c>
      <c r="F38" s="218">
        <v>1092</v>
      </c>
      <c r="G38" s="116"/>
    </row>
    <row r="39" spans="1:7" ht="15.75">
      <c r="A39" s="290" t="s">
        <v>605</v>
      </c>
      <c r="B39" s="290"/>
      <c r="C39" s="290"/>
      <c r="D39" s="216">
        <v>0</v>
      </c>
      <c r="E39" s="611">
        <v>0</v>
      </c>
      <c r="F39" s="218"/>
      <c r="G39" s="116"/>
    </row>
    <row r="40" spans="1:7" ht="15.75">
      <c r="A40" s="109" t="s">
        <v>453</v>
      </c>
      <c r="B40" s="593"/>
      <c r="C40" s="597"/>
      <c r="D40" s="216">
        <v>0</v>
      </c>
      <c r="E40" s="611">
        <v>0</v>
      </c>
      <c r="F40" s="218"/>
      <c r="G40" s="116"/>
    </row>
    <row r="41" spans="1:7" ht="15.75">
      <c r="A41" s="219" t="s">
        <v>10</v>
      </c>
      <c r="B41" s="219"/>
      <c r="C41" s="219"/>
      <c r="D41" s="112"/>
      <c r="E41" s="611">
        <f>SUM(E3:E40)</f>
        <v>14777</v>
      </c>
      <c r="F41" s="611">
        <f>SUM(F3:F40)</f>
        <v>1277</v>
      </c>
      <c r="G41" s="116"/>
    </row>
    <row r="42" spans="1:7" ht="15.75">
      <c r="A42" s="116"/>
      <c r="B42" s="116"/>
      <c r="C42" s="116"/>
      <c r="D42" s="116"/>
      <c r="E42" s="612"/>
      <c r="F42" s="612"/>
      <c r="G42" s="116"/>
    </row>
    <row r="43" spans="1:7" ht="15.75">
      <c r="A43" s="116"/>
      <c r="B43" s="116"/>
      <c r="C43" s="116"/>
      <c r="D43" s="116"/>
      <c r="E43" s="612"/>
      <c r="F43" s="612"/>
      <c r="G43" s="116"/>
    </row>
    <row r="44" spans="1:7" ht="15.75">
      <c r="A44" s="116"/>
      <c r="B44" s="116"/>
      <c r="C44" s="116"/>
      <c r="D44" s="116"/>
      <c r="E44" s="612"/>
      <c r="F44" s="612"/>
      <c r="G44" s="116"/>
    </row>
    <row r="45" spans="1:7" ht="15.75">
      <c r="A45" s="116"/>
      <c r="B45" s="116"/>
      <c r="C45" s="116"/>
      <c r="D45" s="116"/>
      <c r="E45" s="612"/>
      <c r="F45" s="612"/>
      <c r="G45" s="116"/>
    </row>
    <row r="46" spans="1:7" ht="15.75">
      <c r="A46" s="116"/>
      <c r="B46" s="116"/>
      <c r="C46" s="116"/>
      <c r="D46" s="116"/>
      <c r="E46" s="612"/>
      <c r="F46" s="612"/>
      <c r="G46" s="116"/>
    </row>
    <row r="47" spans="1:7" ht="15.75">
      <c r="A47" s="116"/>
      <c r="B47" s="116"/>
      <c r="C47" s="116"/>
      <c r="D47" s="116"/>
      <c r="E47" s="612"/>
      <c r="F47" s="612"/>
      <c r="G47" s="116"/>
    </row>
    <row r="48" spans="1:7" ht="15.75">
      <c r="A48" s="116"/>
      <c r="B48" s="116"/>
      <c r="C48" s="116"/>
      <c r="D48" s="116"/>
      <c r="E48" s="612"/>
      <c r="F48" s="612"/>
      <c r="G48" s="116"/>
    </row>
    <row r="49" spans="1:7" ht="15.75">
      <c r="A49" s="116"/>
      <c r="B49" s="116"/>
      <c r="C49" s="116"/>
      <c r="D49" s="116"/>
      <c r="E49" s="612"/>
      <c r="F49" s="612"/>
      <c r="G49" s="116"/>
    </row>
    <row r="50" spans="1:7" ht="15.75">
      <c r="A50" s="116"/>
      <c r="B50" s="116"/>
      <c r="C50" s="116"/>
      <c r="D50" s="116"/>
      <c r="E50" s="612"/>
      <c r="F50" s="612"/>
      <c r="G50" s="116"/>
    </row>
    <row r="51" spans="1:7" ht="15.75">
      <c r="A51" s="116"/>
      <c r="B51" s="116"/>
      <c r="C51" s="116"/>
      <c r="D51" s="116"/>
      <c r="E51" s="612"/>
      <c r="F51" s="612"/>
      <c r="G51" s="116"/>
    </row>
    <row r="52" spans="1:7" ht="15.75">
      <c r="A52" s="116"/>
      <c r="B52" s="116"/>
      <c r="C52" s="116"/>
      <c r="D52" s="116"/>
      <c r="E52" s="612"/>
      <c r="F52" s="612"/>
      <c r="G52" s="116"/>
    </row>
    <row r="53" spans="1:7" ht="15.75">
      <c r="A53" s="116"/>
      <c r="B53" s="116"/>
      <c r="C53" s="116"/>
      <c r="D53" s="116"/>
      <c r="E53" s="612"/>
      <c r="F53" s="612"/>
      <c r="G53" s="116"/>
    </row>
    <row r="54" spans="1:7" ht="15.75">
      <c r="A54" s="116"/>
      <c r="B54" s="116"/>
      <c r="C54" s="116"/>
      <c r="D54" s="116"/>
      <c r="E54" s="612"/>
      <c r="F54" s="612"/>
      <c r="G54" s="116"/>
    </row>
    <row r="55" spans="1:7" ht="15.75">
      <c r="A55" s="116"/>
      <c r="B55" s="116"/>
      <c r="C55" s="116"/>
      <c r="D55" s="116"/>
      <c r="E55" s="612"/>
      <c r="F55" s="612"/>
      <c r="G55" s="116"/>
    </row>
    <row r="56" spans="1:7" ht="15.75">
      <c r="A56" s="116"/>
      <c r="B56" s="116"/>
      <c r="C56" s="116"/>
      <c r="D56" s="116"/>
      <c r="E56" s="612"/>
      <c r="F56" s="612"/>
      <c r="G56" s="116"/>
    </row>
    <row r="57" spans="1:7" ht="15.75">
      <c r="A57" s="116"/>
      <c r="B57" s="116"/>
      <c r="C57" s="116"/>
      <c r="D57" s="116"/>
      <c r="E57" s="612"/>
      <c r="F57" s="612"/>
      <c r="G57" s="116"/>
    </row>
    <row r="58" spans="1:7" ht="15.75">
      <c r="A58" s="116"/>
      <c r="B58" s="116"/>
      <c r="C58" s="116"/>
      <c r="D58" s="116"/>
      <c r="E58" s="612"/>
      <c r="F58" s="612"/>
      <c r="G58" s="116"/>
    </row>
    <row r="59" spans="1:7" ht="15.75">
      <c r="A59" s="116"/>
      <c r="B59" s="116"/>
      <c r="C59" s="116"/>
      <c r="D59" s="116"/>
      <c r="E59" s="612"/>
      <c r="F59" s="612"/>
      <c r="G59" s="116"/>
    </row>
    <row r="60" spans="1:7" ht="15.75">
      <c r="A60" s="116"/>
      <c r="B60" s="116"/>
      <c r="C60" s="116"/>
      <c r="D60" s="116"/>
      <c r="E60" s="612"/>
      <c r="F60" s="612"/>
      <c r="G60" s="116"/>
    </row>
    <row r="61" spans="1:7" ht="15.75">
      <c r="A61" s="116"/>
      <c r="B61" s="116"/>
      <c r="C61" s="116"/>
      <c r="D61" s="116"/>
      <c r="E61" s="612"/>
      <c r="F61" s="612"/>
      <c r="G61" s="116"/>
    </row>
    <row r="62" spans="1:7" ht="15.75">
      <c r="A62" s="116"/>
      <c r="B62" s="116"/>
      <c r="C62" s="116"/>
      <c r="D62" s="116"/>
      <c r="E62" s="612"/>
      <c r="F62" s="612"/>
      <c r="G62" s="116"/>
    </row>
    <row r="63" spans="1:7" ht="15.75">
      <c r="A63" s="116"/>
      <c r="B63" s="116"/>
      <c r="C63" s="116"/>
      <c r="D63" s="116"/>
      <c r="E63" s="612"/>
      <c r="F63" s="612"/>
      <c r="G63" s="116"/>
    </row>
    <row r="64" spans="1:7" ht="15.75">
      <c r="A64" s="116"/>
      <c r="B64" s="116"/>
      <c r="C64" s="116"/>
      <c r="D64" s="116"/>
      <c r="E64" s="612"/>
      <c r="F64" s="612"/>
      <c r="G64" s="116"/>
    </row>
    <row r="65" spans="1:7" ht="15.75">
      <c r="A65" s="116"/>
      <c r="B65" s="116"/>
      <c r="C65" s="116"/>
      <c r="D65" s="116"/>
      <c r="E65" s="612"/>
      <c r="F65" s="612"/>
      <c r="G65" s="116"/>
    </row>
    <row r="66" spans="1:7" ht="15.75">
      <c r="A66" s="116"/>
      <c r="B66" s="116"/>
      <c r="C66" s="116"/>
      <c r="D66" s="116"/>
      <c r="E66" s="612"/>
      <c r="F66" s="612"/>
      <c r="G66" s="116"/>
    </row>
    <row r="85" spans="6:6">
      <c r="F85" s="85">
        <v>44</v>
      </c>
    </row>
  </sheetData>
  <mergeCells count="4">
    <mergeCell ref="A32:A38"/>
    <mergeCell ref="D32:D38"/>
    <mergeCell ref="A7:A8"/>
    <mergeCell ref="A1:F1"/>
  </mergeCells>
  <pageMargins left="1.2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F29"/>
  <sheetViews>
    <sheetView view="pageBreakPreview" topLeftCell="A15" zoomScale="60" workbookViewId="0">
      <selection activeCell="C25" sqref="C25:I25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6">
      <c r="C17" s="9"/>
      <c r="D17" s="9"/>
    </row>
    <row r="18" spans="3:6">
      <c r="C18" s="9"/>
      <c r="D18" s="9"/>
    </row>
    <row r="20" spans="3:6">
      <c r="C20" s="9"/>
      <c r="D20" s="9"/>
    </row>
    <row r="22" spans="3:6">
      <c r="C22" s="9"/>
      <c r="D22" s="9"/>
    </row>
    <row r="23" spans="3:6">
      <c r="C23" s="9"/>
      <c r="D23" s="9"/>
    </row>
    <row r="24" spans="3:6">
      <c r="C24" s="9"/>
      <c r="D24" s="9"/>
    </row>
    <row r="25" spans="3:6" ht="46.5">
      <c r="C25" s="563" t="s">
        <v>161</v>
      </c>
      <c r="D25" s="561"/>
      <c r="E25" s="561"/>
      <c r="F25" s="561"/>
    </row>
    <row r="26" spans="3:6">
      <c r="C26" s="9"/>
      <c r="D26" s="9"/>
    </row>
    <row r="27" spans="3:6">
      <c r="C27" s="9"/>
      <c r="D27" s="9"/>
    </row>
    <row r="28" spans="3:6">
      <c r="C28" s="9"/>
      <c r="D28" s="9"/>
    </row>
    <row r="29" spans="3:6">
      <c r="C29" s="9"/>
      <c r="D29" s="9"/>
    </row>
  </sheetData>
  <pageMargins left="1" right="0.3" top="0.5" bottom="0.3" header="0" footer="0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04"/>
  <sheetViews>
    <sheetView topLeftCell="B25" workbookViewId="0">
      <selection activeCell="K31" sqref="K31"/>
    </sheetView>
  </sheetViews>
  <sheetFormatPr defaultColWidth="9.140625" defaultRowHeight="15.75"/>
  <cols>
    <col min="1" max="1" width="1.140625" style="84" hidden="1" customWidth="1"/>
    <col min="2" max="2" width="12.5703125" style="100" customWidth="1"/>
    <col min="3" max="3" width="19" style="84" customWidth="1"/>
    <col min="4" max="4" width="5.7109375" style="86" customWidth="1"/>
    <col min="5" max="8" width="5.7109375" style="84" customWidth="1"/>
    <col min="9" max="9" width="5.7109375" style="86" customWidth="1"/>
    <col min="10" max="10" width="5.7109375" style="122" customWidth="1"/>
    <col min="11" max="14" width="5.7109375" style="84" customWidth="1"/>
    <col min="15" max="15" width="24.140625" style="100" customWidth="1"/>
    <col min="16" max="16384" width="9.140625" style="84"/>
  </cols>
  <sheetData>
    <row r="1" spans="1:16" ht="20.25" customHeight="1">
      <c r="A1" s="134"/>
      <c r="B1" s="987" t="s">
        <v>655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1:16" ht="50.25" customHeight="1">
      <c r="A2" s="889" t="s">
        <v>216</v>
      </c>
      <c r="B2" s="889"/>
      <c r="C2" s="889" t="s">
        <v>14</v>
      </c>
      <c r="D2" s="1107" t="s">
        <v>285</v>
      </c>
      <c r="E2" s="1114" t="s">
        <v>956</v>
      </c>
      <c r="F2" s="1114"/>
      <c r="G2" s="1114" t="s">
        <v>969</v>
      </c>
      <c r="H2" s="1114"/>
      <c r="I2" s="1107" t="s">
        <v>15</v>
      </c>
      <c r="J2" s="1121" t="s">
        <v>1521</v>
      </c>
      <c r="K2" s="1118" t="s">
        <v>1522</v>
      </c>
      <c r="L2" s="1119"/>
      <c r="M2" s="1119"/>
      <c r="N2" s="1120"/>
      <c r="O2" s="811" t="s">
        <v>1523</v>
      </c>
    </row>
    <row r="3" spans="1:16" ht="42" customHeight="1">
      <c r="A3" s="889"/>
      <c r="B3" s="889"/>
      <c r="C3" s="889"/>
      <c r="D3" s="1107"/>
      <c r="E3" s="355" t="s">
        <v>133</v>
      </c>
      <c r="F3" s="355" t="s">
        <v>132</v>
      </c>
      <c r="G3" s="355" t="s">
        <v>133</v>
      </c>
      <c r="H3" s="355" t="s">
        <v>132</v>
      </c>
      <c r="I3" s="1107"/>
      <c r="J3" s="1121"/>
      <c r="K3" s="615" t="s">
        <v>1524</v>
      </c>
      <c r="L3" s="615" t="s">
        <v>1525</v>
      </c>
      <c r="M3" s="615" t="s">
        <v>1526</v>
      </c>
      <c r="N3" s="615" t="s">
        <v>1527</v>
      </c>
      <c r="O3" s="217"/>
    </row>
    <row r="4" spans="1:16" ht="18" customHeight="1">
      <c r="A4" s="222"/>
      <c r="B4" s="443" t="s">
        <v>416</v>
      </c>
      <c r="C4" s="778" t="s">
        <v>970</v>
      </c>
      <c r="D4" s="805"/>
      <c r="E4" s="396"/>
      <c r="F4" s="396"/>
      <c r="G4" s="396"/>
      <c r="H4" s="396"/>
      <c r="I4" s="805"/>
      <c r="J4" s="407"/>
      <c r="K4" s="615"/>
      <c r="L4" s="615"/>
      <c r="M4" s="615"/>
      <c r="N4" s="615"/>
      <c r="O4" s="217"/>
    </row>
    <row r="5" spans="1:16" ht="19.5" customHeight="1">
      <c r="A5" s="222"/>
      <c r="B5" s="443" t="s">
        <v>1471</v>
      </c>
      <c r="C5" s="778" t="s">
        <v>970</v>
      </c>
      <c r="D5" s="805"/>
      <c r="E5" s="396"/>
      <c r="F5" s="396"/>
      <c r="G5" s="396"/>
      <c r="H5" s="396"/>
      <c r="I5" s="805"/>
      <c r="J5" s="407"/>
      <c r="K5" s="615"/>
      <c r="L5" s="615"/>
      <c r="M5" s="615"/>
      <c r="N5" s="615"/>
      <c r="O5" s="217"/>
    </row>
    <row r="6" spans="1:16" ht="31.5">
      <c r="A6" s="222"/>
      <c r="B6" s="443" t="s">
        <v>418</v>
      </c>
      <c r="C6" s="778" t="s">
        <v>970</v>
      </c>
      <c r="D6" s="805"/>
      <c r="E6" s="396"/>
      <c r="F6" s="396"/>
      <c r="G6" s="396"/>
      <c r="H6" s="396"/>
      <c r="I6" s="805"/>
      <c r="J6" s="407"/>
      <c r="K6" s="615"/>
      <c r="L6" s="615"/>
      <c r="M6" s="615"/>
      <c r="N6" s="615"/>
      <c r="O6" s="217"/>
    </row>
    <row r="7" spans="1:16" ht="31.5">
      <c r="A7" s="222"/>
      <c r="B7" s="443" t="s">
        <v>419</v>
      </c>
      <c r="C7" s="1111" t="s">
        <v>970</v>
      </c>
      <c r="D7" s="1112"/>
      <c r="E7" s="1112"/>
      <c r="F7" s="1112"/>
      <c r="G7" s="1112"/>
      <c r="H7" s="1112"/>
      <c r="I7" s="1113"/>
      <c r="J7" s="407"/>
      <c r="K7" s="615"/>
      <c r="L7" s="615"/>
      <c r="M7" s="615"/>
      <c r="N7" s="615"/>
      <c r="O7" s="217"/>
    </row>
    <row r="8" spans="1:16" ht="31.5">
      <c r="A8" s="222"/>
      <c r="B8" s="443" t="s">
        <v>1482</v>
      </c>
      <c r="C8" s="778" t="s">
        <v>970</v>
      </c>
      <c r="D8" s="805"/>
      <c r="E8" s="396"/>
      <c r="F8" s="396"/>
      <c r="G8" s="396"/>
      <c r="H8" s="396"/>
      <c r="I8" s="805"/>
      <c r="J8" s="407"/>
      <c r="K8" s="615"/>
      <c r="L8" s="615"/>
      <c r="M8" s="615"/>
      <c r="N8" s="615"/>
      <c r="O8" s="217"/>
    </row>
    <row r="9" spans="1:16" ht="31.5">
      <c r="A9" s="222"/>
      <c r="B9" s="443" t="s">
        <v>421</v>
      </c>
      <c r="C9" s="782" t="s">
        <v>604</v>
      </c>
      <c r="D9" s="625">
        <v>7</v>
      </c>
      <c r="E9" s="399">
        <v>5</v>
      </c>
      <c r="F9" s="399">
        <v>5</v>
      </c>
      <c r="G9" s="399">
        <v>5</v>
      </c>
      <c r="H9" s="399">
        <v>5</v>
      </c>
      <c r="I9" s="625">
        <v>50</v>
      </c>
      <c r="J9" s="407" t="s">
        <v>882</v>
      </c>
      <c r="K9" s="615"/>
      <c r="L9" s="615"/>
      <c r="M9" s="615"/>
      <c r="N9" s="618" t="s">
        <v>1509</v>
      </c>
      <c r="O9" s="217"/>
    </row>
    <row r="10" spans="1:16" ht="47.25">
      <c r="A10" s="121"/>
      <c r="B10" s="443" t="s">
        <v>965</v>
      </c>
      <c r="C10" s="778" t="s">
        <v>970</v>
      </c>
      <c r="D10" s="399"/>
      <c r="E10" s="399"/>
      <c r="F10" s="399"/>
      <c r="G10" s="399"/>
      <c r="H10" s="399"/>
      <c r="I10" s="399"/>
      <c r="J10" s="804"/>
      <c r="K10" s="98"/>
      <c r="L10" s="98"/>
      <c r="M10" s="98"/>
      <c r="N10" s="98"/>
      <c r="O10" s="217"/>
    </row>
    <row r="11" spans="1:16" ht="31.5">
      <c r="A11" s="121"/>
      <c r="B11" s="858" t="s">
        <v>966</v>
      </c>
      <c r="C11" s="565" t="s">
        <v>1043</v>
      </c>
      <c r="D11" s="399"/>
      <c r="E11" s="399">
        <v>54</v>
      </c>
      <c r="F11" s="399">
        <v>54</v>
      </c>
      <c r="G11" s="399">
        <v>54</v>
      </c>
      <c r="H11" s="399">
        <v>54</v>
      </c>
      <c r="I11" s="399">
        <v>35</v>
      </c>
      <c r="J11" s="804"/>
      <c r="K11" s="98"/>
      <c r="L11" s="98"/>
      <c r="M11" s="98"/>
      <c r="N11" s="98"/>
      <c r="O11" s="217"/>
    </row>
    <row r="12" spans="1:16" ht="31.5">
      <c r="A12" s="121"/>
      <c r="B12" s="858" t="s">
        <v>967</v>
      </c>
      <c r="C12" s="564" t="s">
        <v>970</v>
      </c>
      <c r="D12" s="399"/>
      <c r="E12" s="399"/>
      <c r="F12" s="399"/>
      <c r="G12" s="399"/>
      <c r="H12" s="399"/>
      <c r="I12" s="399"/>
      <c r="J12" s="804"/>
      <c r="K12" s="98"/>
      <c r="L12" s="98"/>
      <c r="M12" s="98"/>
      <c r="N12" s="98"/>
      <c r="O12" s="217"/>
    </row>
    <row r="13" spans="1:16" ht="47.25">
      <c r="A13" s="121"/>
      <c r="B13" s="858" t="s">
        <v>968</v>
      </c>
      <c r="C13" s="564" t="s">
        <v>970</v>
      </c>
      <c r="D13" s="399"/>
      <c r="E13" s="399"/>
      <c r="F13" s="399"/>
      <c r="G13" s="399"/>
      <c r="H13" s="399"/>
      <c r="I13" s="399"/>
      <c r="J13" s="804"/>
      <c r="K13" s="98"/>
      <c r="L13" s="98"/>
      <c r="M13" s="98"/>
      <c r="N13" s="98"/>
      <c r="O13" s="217"/>
    </row>
    <row r="14" spans="1:16" ht="31.5">
      <c r="A14" s="121"/>
      <c r="B14" s="1108" t="s">
        <v>426</v>
      </c>
      <c r="C14" s="335" t="s">
        <v>603</v>
      </c>
      <c r="D14" s="399">
        <v>60</v>
      </c>
      <c r="E14" s="399">
        <v>27</v>
      </c>
      <c r="F14" s="399">
        <v>27</v>
      </c>
      <c r="G14" s="399">
        <v>27</v>
      </c>
      <c r="H14" s="399">
        <v>27</v>
      </c>
      <c r="I14" s="399">
        <v>14</v>
      </c>
      <c r="J14" s="804" t="s">
        <v>872</v>
      </c>
      <c r="K14" s="98"/>
      <c r="L14" s="98"/>
      <c r="M14" s="98"/>
      <c r="N14" s="98"/>
      <c r="O14" s="450" t="s">
        <v>1558</v>
      </c>
      <c r="P14" s="116"/>
    </row>
    <row r="15" spans="1:16" ht="31.5">
      <c r="A15" s="121"/>
      <c r="B15" s="1109"/>
      <c r="C15" s="335" t="s">
        <v>1094</v>
      </c>
      <c r="D15" s="399">
        <v>80</v>
      </c>
      <c r="E15" s="399">
        <v>120</v>
      </c>
      <c r="F15" s="399">
        <v>120</v>
      </c>
      <c r="G15" s="399">
        <v>120</v>
      </c>
      <c r="H15" s="399">
        <v>120</v>
      </c>
      <c r="I15" s="399">
        <v>52</v>
      </c>
      <c r="J15" s="804" t="s">
        <v>872</v>
      </c>
      <c r="K15" s="98"/>
      <c r="L15" s="98"/>
      <c r="M15" s="98"/>
      <c r="N15" s="98"/>
      <c r="O15" s="450" t="s">
        <v>1558</v>
      </c>
      <c r="P15" s="116"/>
    </row>
    <row r="16" spans="1:16" ht="31.5">
      <c r="A16" s="121"/>
      <c r="B16" s="1109"/>
      <c r="C16" s="335" t="s">
        <v>579</v>
      </c>
      <c r="D16" s="399">
        <v>75</v>
      </c>
      <c r="E16" s="399">
        <v>46</v>
      </c>
      <c r="F16" s="399">
        <v>46</v>
      </c>
      <c r="G16" s="399">
        <v>26</v>
      </c>
      <c r="H16" s="399">
        <v>35</v>
      </c>
      <c r="I16" s="399">
        <v>39</v>
      </c>
      <c r="J16" s="804" t="s">
        <v>871</v>
      </c>
      <c r="K16" s="98"/>
      <c r="L16" s="98"/>
      <c r="M16" s="616"/>
      <c r="N16" s="98"/>
      <c r="O16" s="450" t="s">
        <v>1558</v>
      </c>
      <c r="P16" s="116"/>
    </row>
    <row r="17" spans="1:16" ht="31.5">
      <c r="A17" s="121"/>
      <c r="B17" s="1109"/>
      <c r="C17" s="335" t="s">
        <v>1095</v>
      </c>
      <c r="D17" s="399">
        <v>80</v>
      </c>
      <c r="E17" s="399">
        <v>87</v>
      </c>
      <c r="F17" s="399">
        <v>87</v>
      </c>
      <c r="G17" s="399">
        <v>35</v>
      </c>
      <c r="H17" s="399">
        <v>85</v>
      </c>
      <c r="I17" s="399">
        <v>63</v>
      </c>
      <c r="J17" s="804" t="s">
        <v>872</v>
      </c>
      <c r="K17" s="98"/>
      <c r="L17" s="98"/>
      <c r="M17" s="616"/>
      <c r="N17" s="98"/>
      <c r="O17" s="450" t="s">
        <v>1558</v>
      </c>
      <c r="P17" s="116"/>
    </row>
    <row r="18" spans="1:16" ht="31.5">
      <c r="A18" s="121"/>
      <c r="B18" s="1110"/>
      <c r="C18" s="335" t="s">
        <v>1096</v>
      </c>
      <c r="D18" s="399">
        <v>0</v>
      </c>
      <c r="E18" s="399">
        <v>71</v>
      </c>
      <c r="F18" s="399">
        <v>71</v>
      </c>
      <c r="G18" s="399">
        <v>71</v>
      </c>
      <c r="H18" s="399">
        <v>71</v>
      </c>
      <c r="I18" s="399">
        <v>53</v>
      </c>
      <c r="J18" s="804"/>
      <c r="K18" s="98"/>
      <c r="L18" s="98"/>
      <c r="M18" s="616"/>
      <c r="N18" s="98"/>
      <c r="O18" s="450" t="s">
        <v>1558</v>
      </c>
      <c r="P18" s="116"/>
    </row>
    <row r="19" spans="1:16" ht="47.25">
      <c r="A19" s="121"/>
      <c r="B19" s="443" t="s">
        <v>427</v>
      </c>
      <c r="C19" s="335" t="s">
        <v>1078</v>
      </c>
      <c r="D19" s="399">
        <v>910</v>
      </c>
      <c r="E19" s="399">
        <v>197</v>
      </c>
      <c r="F19" s="399">
        <v>200</v>
      </c>
      <c r="G19" s="399">
        <v>197</v>
      </c>
      <c r="H19" s="399">
        <v>200</v>
      </c>
      <c r="I19" s="399">
        <v>75</v>
      </c>
      <c r="J19" s="804"/>
      <c r="K19" s="98"/>
      <c r="L19" s="98"/>
      <c r="M19" s="98"/>
      <c r="N19" s="98"/>
      <c r="O19" s="206"/>
      <c r="P19" s="116"/>
    </row>
    <row r="20" spans="1:16">
      <c r="A20" s="98"/>
      <c r="B20" s="443" t="s">
        <v>428</v>
      </c>
      <c r="C20" s="335" t="s">
        <v>602</v>
      </c>
      <c r="D20" s="399">
        <v>1200</v>
      </c>
      <c r="E20" s="399">
        <v>58</v>
      </c>
      <c r="F20" s="399">
        <v>65</v>
      </c>
      <c r="G20" s="399">
        <v>58</v>
      </c>
      <c r="H20" s="399">
        <v>65</v>
      </c>
      <c r="I20" s="399">
        <v>48</v>
      </c>
      <c r="J20" s="804"/>
      <c r="K20" s="98"/>
      <c r="L20" s="98"/>
      <c r="M20" s="98"/>
      <c r="N20" s="98"/>
      <c r="O20" s="217"/>
    </row>
    <row r="21" spans="1:16" ht="31.5">
      <c r="A21" s="98"/>
      <c r="B21" s="1101" t="s">
        <v>429</v>
      </c>
      <c r="C21" s="234" t="s">
        <v>1153</v>
      </c>
      <c r="D21" s="399">
        <v>700</v>
      </c>
      <c r="E21" s="399">
        <v>28</v>
      </c>
      <c r="F21" s="399">
        <v>28</v>
      </c>
      <c r="G21" s="399">
        <v>28</v>
      </c>
      <c r="H21" s="399">
        <v>28</v>
      </c>
      <c r="I21" s="399">
        <v>23</v>
      </c>
      <c r="J21" s="804" t="s">
        <v>886</v>
      </c>
      <c r="K21" s="98"/>
      <c r="L21" s="98"/>
      <c r="M21" s="98"/>
      <c r="N21" s="98"/>
      <c r="O21" s="450" t="s">
        <v>1558</v>
      </c>
    </row>
    <row r="22" spans="1:16" ht="31.5">
      <c r="A22" s="98"/>
      <c r="B22" s="1102"/>
      <c r="C22" s="234" t="s">
        <v>1154</v>
      </c>
      <c r="D22" s="399">
        <v>800</v>
      </c>
      <c r="E22" s="399">
        <v>60</v>
      </c>
      <c r="F22" s="399">
        <v>60</v>
      </c>
      <c r="G22" s="399">
        <v>60</v>
      </c>
      <c r="H22" s="399">
        <v>60</v>
      </c>
      <c r="I22" s="399">
        <v>60</v>
      </c>
      <c r="J22" s="804" t="s">
        <v>892</v>
      </c>
      <c r="K22" s="98"/>
      <c r="L22" s="98"/>
      <c r="M22" s="98"/>
      <c r="N22" s="98"/>
      <c r="O22" s="450" t="s">
        <v>1558</v>
      </c>
    </row>
    <row r="23" spans="1:16" ht="31.5">
      <c r="A23" s="98"/>
      <c r="B23" s="1102"/>
      <c r="C23" s="234" t="s">
        <v>1155</v>
      </c>
      <c r="D23" s="399">
        <v>1750</v>
      </c>
      <c r="E23" s="399">
        <v>123</v>
      </c>
      <c r="F23" s="399">
        <v>123</v>
      </c>
      <c r="G23" s="399">
        <v>123</v>
      </c>
      <c r="H23" s="399">
        <v>123</v>
      </c>
      <c r="I23" s="399">
        <v>112</v>
      </c>
      <c r="J23" s="804" t="s">
        <v>1559</v>
      </c>
      <c r="K23" s="98"/>
      <c r="L23" s="98"/>
      <c r="M23" s="618" t="s">
        <v>1509</v>
      </c>
      <c r="N23" s="98"/>
      <c r="O23" s="450" t="s">
        <v>1558</v>
      </c>
    </row>
    <row r="24" spans="1:16">
      <c r="A24" s="98"/>
      <c r="B24" s="1102"/>
      <c r="C24" s="234" t="s">
        <v>1156</v>
      </c>
      <c r="D24" s="399">
        <v>1300</v>
      </c>
      <c r="E24" s="399">
        <v>47</v>
      </c>
      <c r="F24" s="399">
        <v>47</v>
      </c>
      <c r="G24" s="399">
        <v>47</v>
      </c>
      <c r="H24" s="399">
        <v>47</v>
      </c>
      <c r="I24" s="399">
        <v>15</v>
      </c>
      <c r="J24" s="804" t="s">
        <v>1560</v>
      </c>
      <c r="K24" s="618" t="s">
        <v>1509</v>
      </c>
      <c r="L24" s="618" t="s">
        <v>1509</v>
      </c>
      <c r="M24" s="618" t="s">
        <v>1509</v>
      </c>
      <c r="N24" s="618" t="s">
        <v>1509</v>
      </c>
      <c r="O24" s="450" t="s">
        <v>976</v>
      </c>
    </row>
    <row r="25" spans="1:16" ht="31.5">
      <c r="A25" s="98"/>
      <c r="B25" s="1102"/>
      <c r="C25" s="234" t="s">
        <v>1157</v>
      </c>
      <c r="D25" s="399">
        <v>900</v>
      </c>
      <c r="E25" s="399">
        <v>30</v>
      </c>
      <c r="F25" s="399">
        <v>30</v>
      </c>
      <c r="G25" s="399">
        <v>30</v>
      </c>
      <c r="H25" s="399">
        <v>30</v>
      </c>
      <c r="I25" s="399">
        <v>8</v>
      </c>
      <c r="J25" s="804" t="s">
        <v>1559</v>
      </c>
      <c r="K25" s="98"/>
      <c r="L25" s="98"/>
      <c r="M25" s="98"/>
      <c r="N25" s="98"/>
      <c r="O25" s="450" t="s">
        <v>1558</v>
      </c>
    </row>
    <row r="26" spans="1:16" ht="31.5">
      <c r="A26" s="98"/>
      <c r="B26" s="1102"/>
      <c r="C26" s="234" t="s">
        <v>600</v>
      </c>
      <c r="D26" s="399">
        <v>1200</v>
      </c>
      <c r="E26" s="399">
        <v>23</v>
      </c>
      <c r="F26" s="399">
        <v>23</v>
      </c>
      <c r="G26" s="399">
        <v>23</v>
      </c>
      <c r="H26" s="399">
        <v>23</v>
      </c>
      <c r="I26" s="399">
        <v>17</v>
      </c>
      <c r="J26" s="804" t="s">
        <v>892</v>
      </c>
      <c r="K26" s="98"/>
      <c r="L26" s="98"/>
      <c r="M26" s="98"/>
      <c r="N26" s="98"/>
      <c r="O26" s="450" t="s">
        <v>1558</v>
      </c>
    </row>
    <row r="27" spans="1:16" ht="31.5">
      <c r="A27" s="98"/>
      <c r="B27" s="1103"/>
      <c r="C27" s="234" t="s">
        <v>601</v>
      </c>
      <c r="D27" s="399">
        <v>700</v>
      </c>
      <c r="E27" s="399">
        <v>17</v>
      </c>
      <c r="F27" s="399">
        <v>17</v>
      </c>
      <c r="G27" s="399">
        <v>17</v>
      </c>
      <c r="H27" s="399">
        <v>17</v>
      </c>
      <c r="I27" s="399">
        <v>19</v>
      </c>
      <c r="J27" s="804" t="s">
        <v>886</v>
      </c>
      <c r="K27" s="98"/>
      <c r="L27" s="98"/>
      <c r="M27" s="98"/>
      <c r="N27" s="98"/>
      <c r="O27" s="450" t="s">
        <v>1558</v>
      </c>
    </row>
    <row r="28" spans="1:16">
      <c r="A28" s="98"/>
      <c r="B28" s="1101" t="s">
        <v>430</v>
      </c>
      <c r="C28" s="335" t="s">
        <v>592</v>
      </c>
      <c r="D28" s="399">
        <v>240</v>
      </c>
      <c r="E28" s="399">
        <v>200</v>
      </c>
      <c r="F28" s="399">
        <v>260</v>
      </c>
      <c r="G28" s="399">
        <v>260</v>
      </c>
      <c r="H28" s="399">
        <v>260</v>
      </c>
      <c r="I28" s="399">
        <v>115</v>
      </c>
      <c r="J28" s="804"/>
      <c r="K28" s="98"/>
      <c r="L28" s="98"/>
      <c r="M28" s="98"/>
      <c r="N28" s="98"/>
      <c r="O28" s="217"/>
    </row>
    <row r="29" spans="1:16">
      <c r="A29" s="98"/>
      <c r="B29" s="1102"/>
      <c r="C29" s="335" t="s">
        <v>593</v>
      </c>
      <c r="D29" s="399">
        <v>15</v>
      </c>
      <c r="E29" s="399">
        <v>24</v>
      </c>
      <c r="F29" s="399">
        <v>24</v>
      </c>
      <c r="G29" s="399">
        <v>24</v>
      </c>
      <c r="H29" s="399">
        <v>24</v>
      </c>
      <c r="I29" s="399">
        <v>30</v>
      </c>
      <c r="J29" s="804"/>
      <c r="K29" s="98"/>
      <c r="L29" s="98"/>
      <c r="M29" s="98"/>
      <c r="N29" s="98"/>
      <c r="O29" s="217"/>
    </row>
    <row r="30" spans="1:16">
      <c r="A30" s="98"/>
      <c r="B30" s="1102"/>
      <c r="C30" s="335" t="s">
        <v>594</v>
      </c>
      <c r="D30" s="399">
        <v>150</v>
      </c>
      <c r="E30" s="399">
        <v>57</v>
      </c>
      <c r="F30" s="399">
        <v>57</v>
      </c>
      <c r="G30" s="399">
        <v>57</v>
      </c>
      <c r="H30" s="399">
        <v>57</v>
      </c>
      <c r="I30" s="399">
        <v>74</v>
      </c>
      <c r="J30" s="804"/>
      <c r="K30" s="98"/>
      <c r="L30" s="98"/>
      <c r="M30" s="98"/>
      <c r="N30" s="98"/>
      <c r="O30" s="217"/>
    </row>
    <row r="31" spans="1:16">
      <c r="A31" s="98"/>
      <c r="B31" s="1102"/>
      <c r="C31" s="335" t="s">
        <v>595</v>
      </c>
      <c r="D31" s="399">
        <v>15</v>
      </c>
      <c r="E31" s="399">
        <v>5</v>
      </c>
      <c r="F31" s="399">
        <v>5</v>
      </c>
      <c r="G31" s="399">
        <v>5</v>
      </c>
      <c r="H31" s="399">
        <v>5</v>
      </c>
      <c r="I31" s="399">
        <v>5</v>
      </c>
      <c r="J31" s="804"/>
      <c r="K31" s="98"/>
      <c r="L31" s="98"/>
      <c r="M31" s="98"/>
      <c r="N31" s="98"/>
      <c r="O31" s="217"/>
    </row>
    <row r="32" spans="1:16">
      <c r="A32" s="98"/>
      <c r="B32" s="1102"/>
      <c r="C32" s="335" t="s">
        <v>596</v>
      </c>
      <c r="D32" s="399">
        <v>40</v>
      </c>
      <c r="E32" s="399">
        <v>20</v>
      </c>
      <c r="F32" s="399">
        <v>20</v>
      </c>
      <c r="G32" s="399">
        <v>20</v>
      </c>
      <c r="H32" s="399">
        <v>20</v>
      </c>
      <c r="I32" s="399">
        <v>28</v>
      </c>
      <c r="J32" s="804"/>
      <c r="K32" s="98"/>
      <c r="L32" s="98"/>
      <c r="M32" s="98"/>
      <c r="N32" s="98"/>
      <c r="O32" s="217"/>
    </row>
    <row r="33" spans="1:15">
      <c r="A33" s="98"/>
      <c r="B33" s="1102"/>
      <c r="C33" s="335" t="s">
        <v>597</v>
      </c>
      <c r="D33" s="399">
        <v>40</v>
      </c>
      <c r="E33" s="399">
        <v>12</v>
      </c>
      <c r="F33" s="399">
        <v>12</v>
      </c>
      <c r="G33" s="399">
        <v>12</v>
      </c>
      <c r="H33" s="399">
        <v>12</v>
      </c>
      <c r="I33" s="399">
        <v>12</v>
      </c>
      <c r="J33" s="804"/>
      <c r="K33" s="98"/>
      <c r="L33" s="98"/>
      <c r="M33" s="98"/>
      <c r="N33" s="98"/>
      <c r="O33" s="217"/>
    </row>
    <row r="34" spans="1:15">
      <c r="A34" s="98"/>
      <c r="B34" s="1102"/>
      <c r="C34" s="335" t="s">
        <v>598</v>
      </c>
      <c r="D34" s="399">
        <v>15</v>
      </c>
      <c r="E34" s="399">
        <v>20</v>
      </c>
      <c r="F34" s="399">
        <v>20</v>
      </c>
      <c r="G34" s="399">
        <v>20</v>
      </c>
      <c r="H34" s="399">
        <v>20</v>
      </c>
      <c r="I34" s="399">
        <v>24</v>
      </c>
      <c r="J34" s="804"/>
      <c r="K34" s="98"/>
      <c r="L34" s="98"/>
      <c r="M34" s="98"/>
      <c r="N34" s="98"/>
      <c r="O34" s="217"/>
    </row>
    <row r="35" spans="1:15">
      <c r="A35" s="98"/>
      <c r="B35" s="1103"/>
      <c r="C35" s="335" t="s">
        <v>599</v>
      </c>
      <c r="D35" s="399">
        <v>85</v>
      </c>
      <c r="E35" s="399">
        <v>70</v>
      </c>
      <c r="F35" s="399">
        <v>70</v>
      </c>
      <c r="G35" s="399">
        <v>70</v>
      </c>
      <c r="H35" s="399">
        <v>70</v>
      </c>
      <c r="I35" s="399">
        <v>21</v>
      </c>
      <c r="J35" s="804"/>
      <c r="K35" s="98"/>
      <c r="L35" s="98"/>
      <c r="M35" s="98"/>
      <c r="N35" s="98"/>
      <c r="O35" s="217"/>
    </row>
    <row r="36" spans="1:15" ht="78.75">
      <c r="A36" s="98"/>
      <c r="B36" s="1115" t="s">
        <v>431</v>
      </c>
      <c r="C36" s="632" t="s">
        <v>1566</v>
      </c>
      <c r="D36" s="399">
        <v>775</v>
      </c>
      <c r="E36" s="629">
        <v>213</v>
      </c>
      <c r="F36" s="630">
        <v>213</v>
      </c>
      <c r="G36" s="630">
        <v>213</v>
      </c>
      <c r="H36" s="631">
        <v>213</v>
      </c>
      <c r="I36" s="399">
        <v>160</v>
      </c>
      <c r="J36" s="804" t="s">
        <v>1567</v>
      </c>
      <c r="K36" s="618" t="s">
        <v>1509</v>
      </c>
      <c r="L36" s="98"/>
      <c r="M36" s="618" t="s">
        <v>1509</v>
      </c>
      <c r="N36" s="98"/>
      <c r="O36" s="217" t="s">
        <v>1568</v>
      </c>
    </row>
    <row r="37" spans="1:15">
      <c r="A37" s="98"/>
      <c r="B37" s="1116"/>
      <c r="C37" s="335" t="s">
        <v>589</v>
      </c>
      <c r="D37" s="399">
        <v>7</v>
      </c>
      <c r="E37" s="1122" t="s">
        <v>591</v>
      </c>
      <c r="F37" s="1123"/>
      <c r="G37" s="1123"/>
      <c r="H37" s="1124"/>
      <c r="I37" s="399"/>
      <c r="J37" s="804"/>
      <c r="K37" s="98"/>
      <c r="L37" s="98"/>
      <c r="M37" s="98"/>
      <c r="N37" s="98"/>
      <c r="O37" s="217"/>
    </row>
    <row r="38" spans="1:15">
      <c r="A38" s="98"/>
      <c r="B38" s="1117"/>
      <c r="C38" s="335" t="s">
        <v>590</v>
      </c>
      <c r="D38" s="399">
        <v>6</v>
      </c>
      <c r="E38" s="1122" t="s">
        <v>591</v>
      </c>
      <c r="F38" s="1123"/>
      <c r="G38" s="1123"/>
      <c r="H38" s="1124"/>
      <c r="I38" s="399"/>
      <c r="J38" s="804"/>
      <c r="K38" s="98"/>
      <c r="L38" s="98"/>
      <c r="M38" s="98"/>
      <c r="N38" s="98"/>
      <c r="O38" s="217"/>
    </row>
    <row r="39" spans="1:15" ht="31.5">
      <c r="A39" s="98"/>
      <c r="B39" s="443" t="s">
        <v>432</v>
      </c>
      <c r="C39" s="335" t="s">
        <v>970</v>
      </c>
      <c r="D39" s="399"/>
      <c r="E39" s="399"/>
      <c r="F39" s="399"/>
      <c r="G39" s="399"/>
      <c r="H39" s="399"/>
      <c r="I39" s="399"/>
      <c r="J39" s="804"/>
      <c r="K39" s="98"/>
      <c r="L39" s="98"/>
      <c r="M39" s="98"/>
      <c r="N39" s="98"/>
      <c r="O39" s="217"/>
    </row>
    <row r="40" spans="1:15" ht="18" customHeight="1">
      <c r="A40" s="98"/>
      <c r="B40" s="443" t="s">
        <v>433</v>
      </c>
      <c r="C40" s="335" t="s">
        <v>970</v>
      </c>
      <c r="D40" s="399"/>
      <c r="E40" s="399"/>
      <c r="F40" s="399"/>
      <c r="G40" s="399"/>
      <c r="H40" s="399"/>
      <c r="I40" s="399"/>
      <c r="J40" s="804"/>
      <c r="K40" s="98"/>
      <c r="L40" s="98"/>
      <c r="M40" s="98"/>
      <c r="N40" s="98"/>
      <c r="O40" s="217"/>
    </row>
    <row r="41" spans="1:15">
      <c r="A41" s="98"/>
      <c r="B41" s="1101" t="s">
        <v>434</v>
      </c>
      <c r="C41" s="335" t="s">
        <v>587</v>
      </c>
      <c r="D41" s="399">
        <v>35</v>
      </c>
      <c r="E41" s="399">
        <v>40</v>
      </c>
      <c r="F41" s="399">
        <v>40</v>
      </c>
      <c r="G41" s="399">
        <v>40</v>
      </c>
      <c r="H41" s="399">
        <v>40</v>
      </c>
      <c r="I41" s="399">
        <v>50</v>
      </c>
      <c r="J41" s="804" t="s">
        <v>879</v>
      </c>
      <c r="K41" s="618" t="s">
        <v>1509</v>
      </c>
      <c r="L41" s="98"/>
      <c r="M41" s="98"/>
      <c r="N41" s="98"/>
      <c r="O41" s="217" t="s">
        <v>1581</v>
      </c>
    </row>
    <row r="42" spans="1:15" ht="31.5">
      <c r="A42" s="98"/>
      <c r="B42" s="1103"/>
      <c r="C42" s="335" t="s">
        <v>588</v>
      </c>
      <c r="D42" s="399">
        <v>30</v>
      </c>
      <c r="E42" s="399">
        <v>162</v>
      </c>
      <c r="F42" s="399">
        <v>162</v>
      </c>
      <c r="G42" s="399">
        <v>162</v>
      </c>
      <c r="H42" s="399">
        <v>162</v>
      </c>
      <c r="I42" s="399">
        <v>75</v>
      </c>
      <c r="J42" s="804" t="s">
        <v>1567</v>
      </c>
      <c r="K42" s="618" t="s">
        <v>1509</v>
      </c>
      <c r="L42" s="98"/>
      <c r="M42" s="98"/>
      <c r="N42" s="98"/>
      <c r="O42" s="217" t="s">
        <v>1582</v>
      </c>
    </row>
    <row r="43" spans="1:15" ht="15.75" customHeight="1">
      <c r="A43" s="98"/>
      <c r="B43" s="1101" t="s">
        <v>435</v>
      </c>
      <c r="C43" s="335" t="s">
        <v>581</v>
      </c>
      <c r="D43" s="399">
        <v>6.5</v>
      </c>
      <c r="E43" s="399">
        <v>32.4</v>
      </c>
      <c r="F43" s="399">
        <v>32.4</v>
      </c>
      <c r="G43" s="399">
        <v>32.4</v>
      </c>
      <c r="H43" s="399">
        <v>32.4</v>
      </c>
      <c r="I43" s="399">
        <v>68</v>
      </c>
      <c r="J43" s="804" t="s">
        <v>1622</v>
      </c>
      <c r="K43" s="98">
        <v>2018</v>
      </c>
      <c r="L43" s="98"/>
      <c r="M43" s="98"/>
      <c r="N43" s="98"/>
      <c r="O43" s="217" t="s">
        <v>1624</v>
      </c>
    </row>
    <row r="44" spans="1:15" ht="31.5">
      <c r="A44" s="98"/>
      <c r="B44" s="1102"/>
      <c r="C44" s="335" t="s">
        <v>584</v>
      </c>
      <c r="D44" s="399">
        <v>4.5</v>
      </c>
      <c r="E44" s="399">
        <v>3.6</v>
      </c>
      <c r="F44" s="399">
        <v>3.6</v>
      </c>
      <c r="G44" s="399">
        <v>3.6</v>
      </c>
      <c r="H44" s="399">
        <v>3.6</v>
      </c>
      <c r="I44" s="399">
        <v>17</v>
      </c>
      <c r="J44" s="804" t="s">
        <v>904</v>
      </c>
      <c r="K44" s="98"/>
      <c r="L44" s="98"/>
      <c r="M44" s="98"/>
      <c r="N44" s="98"/>
      <c r="O44" s="217" t="s">
        <v>1623</v>
      </c>
    </row>
    <row r="45" spans="1:15" ht="31.5">
      <c r="A45" s="98"/>
      <c r="B45" s="1102"/>
      <c r="C45" s="335" t="s">
        <v>585</v>
      </c>
      <c r="D45" s="399">
        <v>5</v>
      </c>
      <c r="E45" s="399">
        <v>5.6</v>
      </c>
      <c r="F45" s="399">
        <v>5.6</v>
      </c>
      <c r="G45" s="399">
        <v>5.6</v>
      </c>
      <c r="H45" s="399">
        <v>5.6</v>
      </c>
      <c r="I45" s="399">
        <v>27</v>
      </c>
      <c r="J45" s="804" t="s">
        <v>904</v>
      </c>
      <c r="K45" s="98"/>
      <c r="L45" s="98">
        <v>2015</v>
      </c>
      <c r="M45" s="98"/>
      <c r="N45" s="98"/>
      <c r="O45" s="217" t="s">
        <v>1623</v>
      </c>
    </row>
    <row r="46" spans="1:15" ht="31.5">
      <c r="A46" s="98"/>
      <c r="B46" s="1103"/>
      <c r="C46" s="335" t="s">
        <v>586</v>
      </c>
      <c r="D46" s="399">
        <v>4</v>
      </c>
      <c r="E46" s="399">
        <v>6</v>
      </c>
      <c r="F46" s="399">
        <v>6</v>
      </c>
      <c r="G46" s="399">
        <v>6</v>
      </c>
      <c r="H46" s="399">
        <v>6</v>
      </c>
      <c r="I46" s="399">
        <v>18</v>
      </c>
      <c r="J46" s="804" t="s">
        <v>904</v>
      </c>
      <c r="K46" s="98"/>
      <c r="L46" s="98"/>
      <c r="M46" s="98"/>
      <c r="N46" s="98"/>
      <c r="O46" s="217" t="s">
        <v>1623</v>
      </c>
    </row>
    <row r="47" spans="1:15" ht="47.25">
      <c r="A47" s="98"/>
      <c r="B47" s="443" t="s">
        <v>436</v>
      </c>
      <c r="C47" s="335" t="s">
        <v>970</v>
      </c>
      <c r="D47" s="399"/>
      <c r="E47" s="399"/>
      <c r="F47" s="399"/>
      <c r="G47" s="399"/>
      <c r="H47" s="399"/>
      <c r="I47" s="399"/>
      <c r="J47" s="804"/>
      <c r="K47" s="98"/>
      <c r="L47" s="98"/>
      <c r="M47" s="98"/>
      <c r="N47" s="98"/>
      <c r="O47" s="217"/>
    </row>
    <row r="48" spans="1:15">
      <c r="A48" s="98"/>
      <c r="B48" s="1101" t="s">
        <v>1269</v>
      </c>
      <c r="C48" s="335" t="s">
        <v>1271</v>
      </c>
      <c r="D48" s="399">
        <v>1800</v>
      </c>
      <c r="E48" s="399">
        <v>115</v>
      </c>
      <c r="F48" s="399">
        <v>115</v>
      </c>
      <c r="G48" s="399">
        <v>115</v>
      </c>
      <c r="H48" s="399">
        <v>115</v>
      </c>
      <c r="I48" s="399">
        <v>249</v>
      </c>
      <c r="J48" s="804">
        <v>2000</v>
      </c>
      <c r="K48" s="619">
        <v>249</v>
      </c>
      <c r="L48" s="98"/>
      <c r="M48" s="98"/>
      <c r="N48" s="98"/>
      <c r="O48" s="217"/>
    </row>
    <row r="49" spans="1:15">
      <c r="A49" s="98"/>
      <c r="B49" s="1103"/>
      <c r="C49" s="335" t="s">
        <v>1272</v>
      </c>
      <c r="D49" s="399">
        <v>2500</v>
      </c>
      <c r="E49" s="399">
        <v>212</v>
      </c>
      <c r="F49" s="399">
        <v>212</v>
      </c>
      <c r="G49" s="399">
        <v>212</v>
      </c>
      <c r="H49" s="399">
        <v>212</v>
      </c>
      <c r="I49" s="399">
        <v>371</v>
      </c>
      <c r="J49" s="804">
        <v>2200</v>
      </c>
      <c r="K49" s="619">
        <v>371</v>
      </c>
      <c r="L49" s="618" t="s">
        <v>1509</v>
      </c>
      <c r="M49" s="98"/>
      <c r="N49" s="98"/>
      <c r="O49" s="217"/>
    </row>
    <row r="50" spans="1:15">
      <c r="A50" s="98"/>
      <c r="B50" s="1101" t="s">
        <v>438</v>
      </c>
      <c r="C50" s="335" t="s">
        <v>581</v>
      </c>
      <c r="D50" s="399">
        <v>6</v>
      </c>
      <c r="E50" s="399">
        <v>0</v>
      </c>
      <c r="F50" s="399">
        <v>0</v>
      </c>
      <c r="G50" s="399">
        <v>0</v>
      </c>
      <c r="H50" s="399">
        <v>50</v>
      </c>
      <c r="I50" s="399"/>
      <c r="J50" s="804"/>
      <c r="K50" s="98"/>
      <c r="L50" s="98"/>
      <c r="M50" s="98"/>
      <c r="N50" s="98"/>
      <c r="O50" s="217"/>
    </row>
    <row r="51" spans="1:15">
      <c r="A51" s="98"/>
      <c r="B51" s="1102"/>
      <c r="C51" s="335" t="s">
        <v>582</v>
      </c>
      <c r="D51" s="399">
        <v>4</v>
      </c>
      <c r="E51" s="399">
        <v>0</v>
      </c>
      <c r="F51" s="399">
        <v>0</v>
      </c>
      <c r="G51" s="399">
        <v>0</v>
      </c>
      <c r="H51" s="399">
        <v>25</v>
      </c>
      <c r="I51" s="399"/>
      <c r="J51" s="804"/>
      <c r="K51" s="98"/>
      <c r="L51" s="98"/>
      <c r="M51" s="98"/>
      <c r="N51" s="98"/>
      <c r="O51" s="217"/>
    </row>
    <row r="52" spans="1:15">
      <c r="A52" s="98"/>
      <c r="B52" s="1102"/>
      <c r="C52" s="335" t="s">
        <v>583</v>
      </c>
      <c r="D52" s="399">
        <v>3</v>
      </c>
      <c r="E52" s="399">
        <v>0</v>
      </c>
      <c r="F52" s="399">
        <v>0</v>
      </c>
      <c r="G52" s="399">
        <v>0</v>
      </c>
      <c r="H52" s="399">
        <v>25</v>
      </c>
      <c r="I52" s="399">
        <v>64</v>
      </c>
      <c r="J52" s="804"/>
      <c r="K52" s="98"/>
      <c r="L52" s="98"/>
      <c r="M52" s="98"/>
      <c r="N52" s="98"/>
      <c r="O52" s="217"/>
    </row>
    <row r="53" spans="1:15">
      <c r="A53" s="98"/>
      <c r="B53" s="1102"/>
      <c r="C53" s="335" t="s">
        <v>1301</v>
      </c>
      <c r="D53" s="399">
        <v>7</v>
      </c>
      <c r="E53" s="399">
        <v>0</v>
      </c>
      <c r="F53" s="399">
        <v>0</v>
      </c>
      <c r="G53" s="399">
        <v>0</v>
      </c>
      <c r="H53" s="399">
        <v>210</v>
      </c>
      <c r="I53" s="399">
        <v>97</v>
      </c>
      <c r="J53" s="804"/>
      <c r="K53" s="98"/>
      <c r="L53" s="98"/>
      <c r="M53" s="98"/>
      <c r="N53" s="98"/>
      <c r="O53" s="217"/>
    </row>
    <row r="54" spans="1:15">
      <c r="A54" s="98"/>
      <c r="B54" s="1103"/>
      <c r="C54" s="335" t="s">
        <v>1302</v>
      </c>
      <c r="D54" s="399">
        <v>3</v>
      </c>
      <c r="E54" s="399">
        <v>0</v>
      </c>
      <c r="F54" s="399">
        <v>0</v>
      </c>
      <c r="G54" s="399">
        <v>0</v>
      </c>
      <c r="H54" s="399"/>
      <c r="I54" s="399"/>
      <c r="J54" s="804"/>
      <c r="K54" s="98"/>
      <c r="L54" s="98"/>
      <c r="M54" s="98"/>
      <c r="N54" s="98"/>
      <c r="O54" s="217"/>
    </row>
    <row r="55" spans="1:15" ht="31.5">
      <c r="A55" s="98"/>
      <c r="B55" s="443" t="s">
        <v>439</v>
      </c>
      <c r="C55" s="335" t="s">
        <v>1553</v>
      </c>
      <c r="D55" s="399">
        <v>3</v>
      </c>
      <c r="E55" s="399">
        <v>2</v>
      </c>
      <c r="F55" s="399">
        <v>12</v>
      </c>
      <c r="G55" s="399">
        <v>2</v>
      </c>
      <c r="H55" s="399">
        <v>12</v>
      </c>
      <c r="I55" s="399">
        <v>12</v>
      </c>
      <c r="J55" s="804">
        <v>780</v>
      </c>
      <c r="K55" s="98" t="s">
        <v>976</v>
      </c>
      <c r="L55" s="98" t="s">
        <v>976</v>
      </c>
      <c r="M55" s="98" t="s">
        <v>976</v>
      </c>
      <c r="N55" s="98" t="s">
        <v>976</v>
      </c>
      <c r="O55" s="206" t="s">
        <v>976</v>
      </c>
    </row>
    <row r="56" spans="1:15" ht="78.75">
      <c r="A56" s="98"/>
      <c r="B56" s="443" t="s">
        <v>440</v>
      </c>
      <c r="C56" s="335" t="s">
        <v>1550</v>
      </c>
      <c r="D56" s="399">
        <v>98</v>
      </c>
      <c r="E56" s="399">
        <v>93</v>
      </c>
      <c r="F56" s="399">
        <v>93</v>
      </c>
      <c r="G56" s="399">
        <v>93</v>
      </c>
      <c r="H56" s="399">
        <v>93</v>
      </c>
      <c r="I56" s="399">
        <v>48</v>
      </c>
      <c r="J56" s="212">
        <v>625</v>
      </c>
      <c r="K56" s="98"/>
      <c r="L56" s="98"/>
      <c r="M56" s="98"/>
      <c r="N56" s="618" t="s">
        <v>1509</v>
      </c>
      <c r="O56" s="217" t="s">
        <v>1551</v>
      </c>
    </row>
    <row r="57" spans="1:15" ht="31.5">
      <c r="A57" s="98"/>
      <c r="B57" s="443" t="s">
        <v>451</v>
      </c>
      <c r="C57" s="335" t="s">
        <v>580</v>
      </c>
      <c r="D57" s="399">
        <v>38.4</v>
      </c>
      <c r="E57" s="399">
        <v>39</v>
      </c>
      <c r="F57" s="399">
        <v>39</v>
      </c>
      <c r="G57" s="399">
        <v>39</v>
      </c>
      <c r="H57" s="399">
        <v>39</v>
      </c>
      <c r="I57" s="399">
        <v>12</v>
      </c>
      <c r="J57" s="804"/>
      <c r="K57" s="98"/>
      <c r="L57" s="98"/>
      <c r="M57" s="98"/>
      <c r="N57" s="98"/>
      <c r="O57" s="217"/>
    </row>
    <row r="58" spans="1:15">
      <c r="A58" s="98"/>
      <c r="B58" s="1101" t="s">
        <v>452</v>
      </c>
      <c r="C58" s="162" t="s">
        <v>747</v>
      </c>
      <c r="D58" s="399">
        <v>102</v>
      </c>
      <c r="E58" s="399">
        <v>213</v>
      </c>
      <c r="F58" s="399">
        <v>213</v>
      </c>
      <c r="G58" s="399">
        <v>213</v>
      </c>
      <c r="H58" s="399">
        <v>213</v>
      </c>
      <c r="I58" s="399">
        <v>58</v>
      </c>
      <c r="J58" s="804"/>
      <c r="K58" s="98"/>
      <c r="L58" s="98"/>
      <c r="M58" s="98"/>
      <c r="N58" s="98"/>
      <c r="O58" s="217"/>
    </row>
    <row r="59" spans="1:15">
      <c r="A59" s="98"/>
      <c r="B59" s="1102"/>
      <c r="C59" s="162" t="s">
        <v>749</v>
      </c>
      <c r="D59" s="399">
        <v>68</v>
      </c>
      <c r="E59" s="399">
        <v>110</v>
      </c>
      <c r="F59" s="399">
        <v>110</v>
      </c>
      <c r="G59" s="399">
        <v>110</v>
      </c>
      <c r="H59" s="399">
        <v>110</v>
      </c>
      <c r="I59" s="399">
        <v>49</v>
      </c>
      <c r="J59" s="804"/>
      <c r="K59" s="98"/>
      <c r="L59" s="98"/>
      <c r="M59" s="98"/>
      <c r="N59" s="98"/>
      <c r="O59" s="217"/>
    </row>
    <row r="60" spans="1:15">
      <c r="A60" s="98"/>
      <c r="B60" s="1102"/>
      <c r="C60" s="162" t="s">
        <v>1355</v>
      </c>
      <c r="D60" s="399">
        <v>35</v>
      </c>
      <c r="E60" s="399">
        <v>51</v>
      </c>
      <c r="F60" s="399">
        <v>51</v>
      </c>
      <c r="G60" s="399">
        <v>51</v>
      </c>
      <c r="H60" s="399">
        <v>51</v>
      </c>
      <c r="I60" s="399">
        <v>39</v>
      </c>
      <c r="J60" s="804"/>
      <c r="K60" s="98"/>
      <c r="L60" s="98"/>
      <c r="M60" s="98"/>
      <c r="N60" s="98"/>
      <c r="O60" s="217"/>
    </row>
    <row r="61" spans="1:15">
      <c r="A61" s="98"/>
      <c r="B61" s="1102"/>
      <c r="C61" s="162" t="s">
        <v>750</v>
      </c>
      <c r="D61" s="399">
        <v>28</v>
      </c>
      <c r="E61" s="399">
        <v>44</v>
      </c>
      <c r="F61" s="399">
        <v>44</v>
      </c>
      <c r="G61" s="399">
        <v>44</v>
      </c>
      <c r="H61" s="399">
        <v>44</v>
      </c>
      <c r="I61" s="399">
        <v>19</v>
      </c>
      <c r="J61" s="804"/>
      <c r="K61" s="98"/>
      <c r="L61" s="98"/>
      <c r="M61" s="98"/>
      <c r="N61" s="98"/>
      <c r="O61" s="217"/>
    </row>
    <row r="62" spans="1:15">
      <c r="A62" s="98"/>
      <c r="B62" s="1102"/>
      <c r="C62" s="162" t="s">
        <v>1356</v>
      </c>
      <c r="D62" s="399">
        <v>33</v>
      </c>
      <c r="E62" s="399">
        <v>37</v>
      </c>
      <c r="F62" s="399">
        <v>37</v>
      </c>
      <c r="G62" s="399">
        <v>37</v>
      </c>
      <c r="H62" s="399">
        <v>37</v>
      </c>
      <c r="I62" s="399">
        <v>18</v>
      </c>
      <c r="J62" s="804"/>
      <c r="K62" s="98"/>
      <c r="L62" s="98"/>
      <c r="M62" s="98"/>
      <c r="N62" s="98"/>
      <c r="O62" s="217"/>
    </row>
    <row r="63" spans="1:15">
      <c r="A63" s="98"/>
      <c r="B63" s="1102"/>
      <c r="C63" s="162" t="s">
        <v>764</v>
      </c>
      <c r="D63" s="399">
        <v>27</v>
      </c>
      <c r="E63" s="399">
        <v>56</v>
      </c>
      <c r="F63" s="399">
        <v>56</v>
      </c>
      <c r="G63" s="399">
        <v>56</v>
      </c>
      <c r="H63" s="399">
        <v>56</v>
      </c>
      <c r="I63" s="399">
        <v>29</v>
      </c>
      <c r="J63" s="804"/>
      <c r="K63" s="98"/>
      <c r="L63" s="98"/>
      <c r="M63" s="98"/>
      <c r="N63" s="98"/>
      <c r="O63" s="217"/>
    </row>
    <row r="64" spans="1:15">
      <c r="A64" s="98"/>
      <c r="B64" s="1103"/>
      <c r="C64" s="162" t="s">
        <v>1357</v>
      </c>
      <c r="D64" s="399">
        <v>18</v>
      </c>
      <c r="E64" s="399">
        <v>61</v>
      </c>
      <c r="F64" s="399">
        <v>61</v>
      </c>
      <c r="G64" s="399">
        <v>61</v>
      </c>
      <c r="H64" s="399">
        <v>61</v>
      </c>
      <c r="I64" s="399">
        <v>17</v>
      </c>
      <c r="J64" s="804"/>
      <c r="K64" s="98"/>
      <c r="L64" s="98"/>
      <c r="M64" s="98"/>
      <c r="N64" s="98"/>
      <c r="O64" s="217"/>
    </row>
    <row r="65" spans="1:15">
      <c r="A65" s="98"/>
      <c r="B65" s="1104" t="s">
        <v>457</v>
      </c>
      <c r="C65" s="803" t="s">
        <v>1386</v>
      </c>
      <c r="D65" s="399">
        <v>150</v>
      </c>
      <c r="E65" s="399">
        <v>96</v>
      </c>
      <c r="F65" s="399">
        <v>30</v>
      </c>
      <c r="G65" s="399">
        <v>51</v>
      </c>
      <c r="H65" s="399">
        <v>20</v>
      </c>
      <c r="I65" s="399">
        <v>22</v>
      </c>
      <c r="J65" s="804"/>
      <c r="K65" s="98"/>
      <c r="L65" s="98"/>
      <c r="M65" s="98"/>
      <c r="N65" s="98"/>
      <c r="O65" s="217"/>
    </row>
    <row r="66" spans="1:15">
      <c r="A66" s="98"/>
      <c r="B66" s="1105"/>
      <c r="C66" s="335" t="s">
        <v>1387</v>
      </c>
      <c r="D66" s="399">
        <v>38.4</v>
      </c>
      <c r="E66" s="399">
        <v>38</v>
      </c>
      <c r="F66" s="399">
        <v>0</v>
      </c>
      <c r="G66" s="399">
        <v>0</v>
      </c>
      <c r="H66" s="399">
        <v>10</v>
      </c>
      <c r="I66" s="399">
        <v>45</v>
      </c>
      <c r="J66" s="804"/>
      <c r="K66" s="98"/>
      <c r="L66" s="98"/>
      <c r="M66" s="98"/>
      <c r="N66" s="98"/>
      <c r="O66" s="217"/>
    </row>
    <row r="67" spans="1:15">
      <c r="A67" s="98"/>
      <c r="B67" s="1105"/>
      <c r="C67" s="335" t="s">
        <v>1388</v>
      </c>
      <c r="D67" s="399">
        <v>4.8</v>
      </c>
      <c r="E67" s="399">
        <v>0</v>
      </c>
      <c r="F67" s="399">
        <v>0</v>
      </c>
      <c r="G67" s="399">
        <v>0</v>
      </c>
      <c r="H67" s="399">
        <v>0</v>
      </c>
      <c r="I67" s="399">
        <v>2</v>
      </c>
      <c r="J67" s="804"/>
      <c r="K67" s="98"/>
      <c r="L67" s="98"/>
      <c r="M67" s="98"/>
      <c r="N67" s="98"/>
      <c r="O67" s="217"/>
    </row>
    <row r="68" spans="1:15">
      <c r="A68" s="98"/>
      <c r="B68" s="1105"/>
      <c r="C68" s="335" t="s">
        <v>1389</v>
      </c>
      <c r="D68" s="399">
        <v>9.6</v>
      </c>
      <c r="E68" s="399">
        <v>28</v>
      </c>
      <c r="F68" s="399">
        <v>10</v>
      </c>
      <c r="G68" s="399">
        <v>28</v>
      </c>
      <c r="H68" s="399">
        <v>10</v>
      </c>
      <c r="I68" s="399">
        <v>14</v>
      </c>
      <c r="J68" s="804"/>
      <c r="K68" s="98"/>
      <c r="L68" s="98"/>
      <c r="M68" s="98"/>
      <c r="N68" s="98"/>
      <c r="O68" s="217"/>
    </row>
    <row r="69" spans="1:15">
      <c r="A69" s="98"/>
      <c r="B69" s="1105"/>
      <c r="C69" s="335" t="s">
        <v>1390</v>
      </c>
      <c r="D69" s="399">
        <v>12.5</v>
      </c>
      <c r="E69" s="399">
        <v>12</v>
      </c>
      <c r="F69" s="399">
        <v>12</v>
      </c>
      <c r="G69" s="399">
        <v>5</v>
      </c>
      <c r="H69" s="399">
        <v>10</v>
      </c>
      <c r="I69" s="399">
        <v>12</v>
      </c>
      <c r="J69" s="804"/>
      <c r="K69" s="98"/>
      <c r="L69" s="98"/>
      <c r="M69" s="98"/>
      <c r="N69" s="98"/>
      <c r="O69" s="217"/>
    </row>
    <row r="70" spans="1:15">
      <c r="A70" s="98"/>
      <c r="B70" s="1106"/>
      <c r="C70" s="335" t="s">
        <v>1391</v>
      </c>
      <c r="D70" s="399">
        <v>16.8</v>
      </c>
      <c r="E70" s="399">
        <v>75</v>
      </c>
      <c r="F70" s="399">
        <v>10</v>
      </c>
      <c r="G70" s="399">
        <v>8</v>
      </c>
      <c r="H70" s="399">
        <v>10.5</v>
      </c>
      <c r="I70" s="399">
        <v>16</v>
      </c>
      <c r="J70" s="804"/>
      <c r="K70" s="98"/>
      <c r="L70" s="98"/>
      <c r="M70" s="98"/>
      <c r="N70" s="98"/>
      <c r="O70" s="217"/>
    </row>
    <row r="71" spans="1:15">
      <c r="A71" s="98"/>
      <c r="B71" s="1101" t="s">
        <v>1366</v>
      </c>
      <c r="C71" s="335" t="s">
        <v>579</v>
      </c>
      <c r="D71" s="399">
        <v>83</v>
      </c>
      <c r="E71" s="399">
        <v>0</v>
      </c>
      <c r="F71" s="399">
        <v>48</v>
      </c>
      <c r="G71" s="399">
        <v>0</v>
      </c>
      <c r="H71" s="399">
        <v>41</v>
      </c>
      <c r="I71" s="399">
        <v>52</v>
      </c>
      <c r="J71" s="804" t="s">
        <v>879</v>
      </c>
      <c r="K71" s="98"/>
      <c r="L71" s="98"/>
      <c r="M71" s="98"/>
      <c r="N71" s="98"/>
      <c r="O71" s="217"/>
    </row>
    <row r="72" spans="1:15">
      <c r="A72" s="98"/>
      <c r="B72" s="1102"/>
      <c r="C72" s="335" t="s">
        <v>1367</v>
      </c>
      <c r="D72" s="399">
        <v>54</v>
      </c>
      <c r="E72" s="399">
        <v>54</v>
      </c>
      <c r="F72" s="399">
        <v>54</v>
      </c>
      <c r="G72" s="399">
        <v>0</v>
      </c>
      <c r="H72" s="399">
        <v>50</v>
      </c>
      <c r="I72" s="399">
        <v>54</v>
      </c>
      <c r="J72" s="804" t="s">
        <v>1601</v>
      </c>
      <c r="K72" s="98"/>
      <c r="L72" s="98"/>
      <c r="M72" s="98"/>
      <c r="N72" s="98"/>
      <c r="O72" s="217"/>
    </row>
    <row r="73" spans="1:15">
      <c r="A73" s="98"/>
      <c r="B73" s="1102"/>
      <c r="C73" s="335" t="s">
        <v>1368</v>
      </c>
      <c r="D73" s="399">
        <v>35</v>
      </c>
      <c r="E73" s="399">
        <v>0</v>
      </c>
      <c r="F73" s="399">
        <v>41</v>
      </c>
      <c r="G73" s="399">
        <v>0</v>
      </c>
      <c r="H73" s="399">
        <v>18</v>
      </c>
      <c r="I73" s="399">
        <v>12</v>
      </c>
      <c r="J73" s="804" t="s">
        <v>879</v>
      </c>
      <c r="K73" s="98"/>
      <c r="L73" s="98"/>
      <c r="M73" s="98"/>
      <c r="N73" s="98"/>
      <c r="O73" s="217"/>
    </row>
    <row r="74" spans="1:15">
      <c r="A74" s="98"/>
      <c r="B74" s="1103"/>
      <c r="C74" s="335" t="s">
        <v>1369</v>
      </c>
      <c r="D74" s="399">
        <v>21</v>
      </c>
      <c r="E74" s="399">
        <v>0</v>
      </c>
      <c r="F74" s="399">
        <v>58</v>
      </c>
      <c r="G74" s="399">
        <v>0</v>
      </c>
      <c r="H74" s="399">
        <v>15</v>
      </c>
      <c r="I74" s="399">
        <v>20</v>
      </c>
      <c r="J74" s="804" t="s">
        <v>911</v>
      </c>
      <c r="K74" s="98"/>
      <c r="L74" s="98"/>
      <c r="M74" s="98"/>
      <c r="N74" s="98"/>
      <c r="O74" s="217"/>
    </row>
    <row r="75" spans="1:15" ht="30">
      <c r="A75" s="98"/>
      <c r="B75" s="1101" t="s">
        <v>578</v>
      </c>
      <c r="C75" s="236" t="s">
        <v>572</v>
      </c>
      <c r="D75" s="399">
        <v>135</v>
      </c>
      <c r="E75" s="399">
        <v>0</v>
      </c>
      <c r="F75" s="399">
        <v>135</v>
      </c>
      <c r="G75" s="399">
        <v>80</v>
      </c>
      <c r="H75" s="399">
        <v>135</v>
      </c>
      <c r="I75" s="399">
        <v>86</v>
      </c>
      <c r="J75" s="804"/>
      <c r="K75" s="98"/>
      <c r="L75" s="98"/>
      <c r="M75" s="98"/>
      <c r="N75" s="98"/>
      <c r="O75" s="217"/>
    </row>
    <row r="76" spans="1:15" ht="30">
      <c r="A76" s="98"/>
      <c r="B76" s="1102"/>
      <c r="C76" s="236" t="s">
        <v>573</v>
      </c>
      <c r="D76" s="399">
        <v>15</v>
      </c>
      <c r="E76" s="399">
        <v>0</v>
      </c>
      <c r="F76" s="399">
        <v>15</v>
      </c>
      <c r="G76" s="399">
        <v>0</v>
      </c>
      <c r="H76" s="399">
        <v>15</v>
      </c>
      <c r="I76" s="399">
        <v>21</v>
      </c>
      <c r="J76" s="804"/>
      <c r="K76" s="98"/>
      <c r="L76" s="98"/>
      <c r="M76" s="98"/>
      <c r="N76" s="98"/>
      <c r="O76" s="217"/>
    </row>
    <row r="77" spans="1:15">
      <c r="A77" s="98"/>
      <c r="B77" s="1102"/>
      <c r="C77" s="335" t="s">
        <v>574</v>
      </c>
      <c r="D77" s="399">
        <v>16</v>
      </c>
      <c r="E77" s="566">
        <v>0</v>
      </c>
      <c r="F77" s="399">
        <v>16</v>
      </c>
      <c r="G77" s="399">
        <v>0</v>
      </c>
      <c r="H77" s="399">
        <v>16</v>
      </c>
      <c r="I77" s="399">
        <v>11</v>
      </c>
      <c r="J77" s="804"/>
      <c r="K77" s="98"/>
      <c r="L77" s="98"/>
      <c r="M77" s="98"/>
      <c r="N77" s="98"/>
      <c r="O77" s="217"/>
    </row>
    <row r="78" spans="1:15">
      <c r="A78" s="98"/>
      <c r="B78" s="1102"/>
      <c r="C78" s="335" t="s">
        <v>575</v>
      </c>
      <c r="D78" s="399">
        <v>32</v>
      </c>
      <c r="E78" s="566">
        <v>0</v>
      </c>
      <c r="F78" s="399">
        <v>32</v>
      </c>
      <c r="G78" s="399">
        <v>15</v>
      </c>
      <c r="H78" s="399">
        <v>32</v>
      </c>
      <c r="I78" s="399">
        <v>60</v>
      </c>
      <c r="J78" s="804"/>
      <c r="K78" s="98"/>
      <c r="L78" s="98"/>
      <c r="M78" s="98"/>
      <c r="N78" s="98"/>
      <c r="O78" s="217"/>
    </row>
    <row r="79" spans="1:15">
      <c r="A79" s="98"/>
      <c r="B79" s="1102"/>
      <c r="C79" s="335" t="s">
        <v>576</v>
      </c>
      <c r="D79" s="399">
        <v>31</v>
      </c>
      <c r="E79" s="566">
        <v>0</v>
      </c>
      <c r="F79" s="399">
        <v>31</v>
      </c>
      <c r="G79" s="399">
        <v>15</v>
      </c>
      <c r="H79" s="399">
        <v>31</v>
      </c>
      <c r="I79" s="399">
        <v>20</v>
      </c>
      <c r="J79" s="804"/>
      <c r="K79" s="98"/>
      <c r="L79" s="98"/>
      <c r="M79" s="98"/>
      <c r="N79" s="98"/>
      <c r="O79" s="217"/>
    </row>
    <row r="80" spans="1:15">
      <c r="A80" s="98"/>
      <c r="B80" s="1103"/>
      <c r="C80" s="335" t="s">
        <v>577</v>
      </c>
      <c r="D80" s="399">
        <v>12</v>
      </c>
      <c r="E80" s="566">
        <v>0</v>
      </c>
      <c r="F80" s="399">
        <v>12</v>
      </c>
      <c r="G80" s="399">
        <v>0</v>
      </c>
      <c r="H80" s="399">
        <v>12</v>
      </c>
      <c r="I80" s="399">
        <v>6</v>
      </c>
      <c r="J80" s="804"/>
      <c r="K80" s="98"/>
      <c r="L80" s="98"/>
      <c r="M80" s="98"/>
      <c r="N80" s="98"/>
      <c r="O80" s="217"/>
    </row>
    <row r="81" spans="1:16">
      <c r="A81" s="98"/>
      <c r="B81" s="1101" t="s">
        <v>514</v>
      </c>
      <c r="C81" s="335" t="s">
        <v>567</v>
      </c>
      <c r="D81" s="399">
        <v>45</v>
      </c>
      <c r="E81" s="399">
        <v>53</v>
      </c>
      <c r="F81" s="399">
        <v>53</v>
      </c>
      <c r="G81" s="399">
        <v>53</v>
      </c>
      <c r="H81" s="399">
        <v>53</v>
      </c>
      <c r="I81" s="399">
        <v>52</v>
      </c>
      <c r="J81" s="804">
        <v>1050</v>
      </c>
      <c r="K81" s="621" t="s">
        <v>1509</v>
      </c>
      <c r="L81" s="621" t="s">
        <v>1509</v>
      </c>
      <c r="M81" s="621" t="s">
        <v>1509</v>
      </c>
      <c r="N81" s="621" t="s">
        <v>1509</v>
      </c>
      <c r="O81" s="793" t="s">
        <v>1528</v>
      </c>
      <c r="P81" s="620"/>
    </row>
    <row r="82" spans="1:16">
      <c r="A82" s="98"/>
      <c r="B82" s="1102"/>
      <c r="C82" s="335" t="s">
        <v>568</v>
      </c>
      <c r="D82" s="399">
        <v>12</v>
      </c>
      <c r="E82" s="399">
        <v>5</v>
      </c>
      <c r="F82" s="399">
        <v>5</v>
      </c>
      <c r="G82" s="399">
        <v>5</v>
      </c>
      <c r="H82" s="399">
        <v>5</v>
      </c>
      <c r="I82" s="399">
        <v>16</v>
      </c>
      <c r="J82" s="804">
        <v>305</v>
      </c>
      <c r="K82" s="621" t="s">
        <v>1509</v>
      </c>
      <c r="L82" s="621"/>
      <c r="M82" s="98"/>
      <c r="N82" s="618" t="s">
        <v>1509</v>
      </c>
      <c r="O82" s="793" t="s">
        <v>1528</v>
      </c>
    </row>
    <row r="83" spans="1:16">
      <c r="A83" s="98"/>
      <c r="B83" s="1102"/>
      <c r="C83" s="335" t="s">
        <v>569</v>
      </c>
      <c r="D83" s="399">
        <v>21</v>
      </c>
      <c r="E83" s="399">
        <v>26</v>
      </c>
      <c r="F83" s="399">
        <v>21</v>
      </c>
      <c r="G83" s="399">
        <v>26</v>
      </c>
      <c r="H83" s="399">
        <v>21</v>
      </c>
      <c r="I83" s="399">
        <v>4</v>
      </c>
      <c r="J83" s="804">
        <v>600</v>
      </c>
      <c r="K83" s="98"/>
      <c r="L83" s="98"/>
      <c r="M83" s="98"/>
      <c r="N83" s="98"/>
      <c r="O83" s="793" t="s">
        <v>1528</v>
      </c>
    </row>
    <row r="84" spans="1:16">
      <c r="A84" s="98"/>
      <c r="B84" s="1102"/>
      <c r="C84" s="335" t="s">
        <v>570</v>
      </c>
      <c r="D84" s="399">
        <v>18</v>
      </c>
      <c r="E84" s="399">
        <v>23</v>
      </c>
      <c r="F84" s="399">
        <v>19</v>
      </c>
      <c r="G84" s="399">
        <v>23</v>
      </c>
      <c r="H84" s="399">
        <v>19</v>
      </c>
      <c r="I84" s="399">
        <v>32</v>
      </c>
      <c r="J84" s="804">
        <v>700</v>
      </c>
      <c r="K84" s="98"/>
      <c r="L84" s="98"/>
      <c r="M84" s="618" t="s">
        <v>1509</v>
      </c>
      <c r="N84" s="618" t="s">
        <v>1509</v>
      </c>
      <c r="O84" s="793" t="s">
        <v>1528</v>
      </c>
    </row>
    <row r="85" spans="1:16">
      <c r="A85" s="98"/>
      <c r="B85" s="1103"/>
      <c r="C85" s="335" t="s">
        <v>571</v>
      </c>
      <c r="D85" s="399">
        <v>16</v>
      </c>
      <c r="E85" s="399">
        <v>15</v>
      </c>
      <c r="F85" s="399">
        <v>12</v>
      </c>
      <c r="G85" s="399">
        <v>15</v>
      </c>
      <c r="H85" s="399">
        <v>12</v>
      </c>
      <c r="I85" s="399">
        <v>21</v>
      </c>
      <c r="J85" s="804">
        <v>650</v>
      </c>
      <c r="K85" s="98"/>
      <c r="L85" s="98"/>
      <c r="M85" s="618" t="s">
        <v>1509</v>
      </c>
      <c r="N85" s="618" t="s">
        <v>1509</v>
      </c>
      <c r="O85" s="793" t="s">
        <v>1528</v>
      </c>
    </row>
    <row r="86" spans="1:16">
      <c r="A86" s="141"/>
      <c r="B86" s="1100" t="s">
        <v>453</v>
      </c>
      <c r="C86" s="335" t="s">
        <v>562</v>
      </c>
      <c r="D86" s="399">
        <v>410</v>
      </c>
      <c r="E86" s="399">
        <v>83</v>
      </c>
      <c r="F86" s="399">
        <v>0</v>
      </c>
      <c r="G86" s="399">
        <v>40</v>
      </c>
      <c r="H86" s="399">
        <v>83</v>
      </c>
      <c r="I86" s="399">
        <v>55</v>
      </c>
      <c r="J86" s="804"/>
      <c r="K86" s="98"/>
      <c r="L86" s="98"/>
      <c r="M86" s="98"/>
      <c r="N86" s="98"/>
      <c r="O86" s="217"/>
    </row>
    <row r="87" spans="1:16">
      <c r="A87" s="83"/>
      <c r="B87" s="1100"/>
      <c r="C87" s="335" t="s">
        <v>563</v>
      </c>
      <c r="D87" s="567">
        <v>72</v>
      </c>
      <c r="E87" s="399">
        <v>19</v>
      </c>
      <c r="F87" s="399">
        <v>0</v>
      </c>
      <c r="G87" s="399">
        <v>0</v>
      </c>
      <c r="H87" s="399">
        <v>19</v>
      </c>
      <c r="I87" s="399">
        <v>12</v>
      </c>
      <c r="J87" s="804"/>
      <c r="K87" s="98"/>
      <c r="L87" s="98"/>
      <c r="M87" s="98"/>
      <c r="N87" s="98"/>
      <c r="O87" s="217"/>
    </row>
    <row r="88" spans="1:16">
      <c r="A88" s="83"/>
      <c r="B88" s="1100"/>
      <c r="C88" s="335" t="s">
        <v>564</v>
      </c>
      <c r="D88" s="567">
        <v>35</v>
      </c>
      <c r="E88" s="399">
        <v>23.1</v>
      </c>
      <c r="F88" s="399">
        <v>0</v>
      </c>
      <c r="G88" s="399">
        <v>0</v>
      </c>
      <c r="H88" s="399">
        <v>23.1</v>
      </c>
      <c r="I88" s="399">
        <v>12</v>
      </c>
      <c r="J88" s="804"/>
      <c r="K88" s="98"/>
      <c r="L88" s="98"/>
      <c r="M88" s="98"/>
      <c r="N88" s="98"/>
      <c r="O88" s="217"/>
    </row>
    <row r="89" spans="1:16">
      <c r="A89" s="83"/>
      <c r="B89" s="1100"/>
      <c r="C89" s="335" t="s">
        <v>565</v>
      </c>
      <c r="D89" s="567">
        <v>80</v>
      </c>
      <c r="E89" s="399">
        <v>15.3</v>
      </c>
      <c r="F89" s="399">
        <v>0</v>
      </c>
      <c r="G89" s="399">
        <v>0</v>
      </c>
      <c r="H89" s="399">
        <v>15.3</v>
      </c>
      <c r="I89" s="399">
        <v>15</v>
      </c>
      <c r="J89" s="804"/>
      <c r="K89" s="98"/>
      <c r="L89" s="98"/>
      <c r="M89" s="98"/>
      <c r="N89" s="98"/>
      <c r="O89" s="217"/>
    </row>
    <row r="90" spans="1:16">
      <c r="A90" s="83"/>
      <c r="B90" s="1100"/>
      <c r="C90" s="335" t="s">
        <v>566</v>
      </c>
      <c r="D90" s="567">
        <v>80</v>
      </c>
      <c r="E90" s="399">
        <v>13.2</v>
      </c>
      <c r="F90" s="399">
        <v>0</v>
      </c>
      <c r="G90" s="399">
        <v>0</v>
      </c>
      <c r="H90" s="399">
        <v>13.2</v>
      </c>
      <c r="I90" s="399">
        <v>17</v>
      </c>
      <c r="J90" s="804"/>
      <c r="K90" s="98"/>
      <c r="L90" s="98"/>
      <c r="M90" s="98"/>
      <c r="N90" s="98"/>
      <c r="O90" s="217"/>
    </row>
    <row r="91" spans="1:16">
      <c r="A91" s="83"/>
      <c r="B91" s="1100"/>
      <c r="C91" s="335" t="s">
        <v>1439</v>
      </c>
      <c r="D91" s="567">
        <v>300</v>
      </c>
      <c r="E91" s="399">
        <v>78.3</v>
      </c>
      <c r="F91" s="399">
        <v>0</v>
      </c>
      <c r="G91" s="399">
        <v>45</v>
      </c>
      <c r="H91" s="399">
        <v>78.3</v>
      </c>
      <c r="I91" s="399">
        <v>46</v>
      </c>
      <c r="J91" s="804"/>
      <c r="K91" s="98"/>
      <c r="L91" s="98"/>
      <c r="M91" s="98"/>
      <c r="N91" s="98"/>
      <c r="O91" s="217"/>
    </row>
    <row r="92" spans="1:16">
      <c r="A92" s="116"/>
      <c r="B92" s="806"/>
      <c r="C92" s="116"/>
      <c r="D92" s="122"/>
      <c r="E92" s="116"/>
      <c r="F92" s="116"/>
      <c r="G92" s="116"/>
      <c r="H92" s="116"/>
      <c r="I92" s="122"/>
      <c r="K92" s="116"/>
      <c r="L92" s="116"/>
      <c r="M92" s="116"/>
      <c r="N92" s="116"/>
      <c r="O92" s="806">
        <v>48</v>
      </c>
    </row>
    <row r="93" spans="1:16">
      <c r="A93" s="116"/>
      <c r="B93" s="806"/>
      <c r="C93" s="116"/>
      <c r="D93" s="122"/>
      <c r="E93" s="116"/>
      <c r="F93" s="116"/>
      <c r="G93" s="116"/>
      <c r="H93" s="116"/>
      <c r="I93" s="122"/>
      <c r="K93" s="116"/>
      <c r="L93" s="116"/>
      <c r="M93" s="116"/>
      <c r="N93" s="116"/>
      <c r="O93" s="806"/>
    </row>
    <row r="94" spans="1:16">
      <c r="A94" s="116"/>
      <c r="B94" s="806"/>
      <c r="C94" s="116"/>
      <c r="D94" s="122"/>
      <c r="E94" s="116"/>
      <c r="F94" s="116"/>
      <c r="G94" s="116"/>
      <c r="H94" s="116"/>
      <c r="I94" s="122"/>
      <c r="K94" s="116"/>
      <c r="L94" s="116"/>
      <c r="M94" s="116"/>
      <c r="N94" s="116"/>
      <c r="O94" s="806"/>
    </row>
    <row r="95" spans="1:16">
      <c r="A95" s="116"/>
      <c r="B95" s="806"/>
      <c r="C95" s="116"/>
      <c r="D95" s="122"/>
      <c r="E95" s="116"/>
      <c r="F95" s="116"/>
      <c r="G95" s="116"/>
      <c r="H95" s="116"/>
      <c r="I95" s="122"/>
      <c r="K95" s="116"/>
      <c r="L95" s="116"/>
      <c r="M95" s="116"/>
      <c r="N95" s="116"/>
      <c r="O95" s="806"/>
    </row>
    <row r="96" spans="1:16">
      <c r="A96" s="116"/>
      <c r="B96" s="806"/>
      <c r="C96" s="116"/>
      <c r="D96" s="122"/>
      <c r="E96" s="116"/>
      <c r="F96" s="116"/>
      <c r="G96" s="116"/>
      <c r="H96" s="116"/>
      <c r="I96" s="122"/>
      <c r="K96" s="116"/>
      <c r="L96" s="116"/>
      <c r="M96" s="116"/>
      <c r="N96" s="116"/>
      <c r="O96" s="806"/>
    </row>
    <row r="97" spans="1:15">
      <c r="A97" s="116"/>
      <c r="B97" s="806"/>
      <c r="C97" s="116"/>
      <c r="D97" s="122"/>
      <c r="E97" s="116"/>
      <c r="F97" s="116"/>
      <c r="G97" s="116"/>
      <c r="H97" s="116"/>
      <c r="I97" s="122"/>
      <c r="K97" s="116"/>
      <c r="L97" s="116"/>
      <c r="M97" s="116"/>
      <c r="N97" s="116"/>
      <c r="O97" s="806"/>
    </row>
    <row r="98" spans="1:15">
      <c r="A98" s="116"/>
      <c r="B98" s="806"/>
      <c r="C98" s="116"/>
      <c r="D98" s="122"/>
      <c r="E98" s="116"/>
      <c r="F98" s="116"/>
      <c r="G98" s="116"/>
      <c r="H98" s="116"/>
      <c r="I98" s="122"/>
      <c r="K98" s="116"/>
      <c r="L98" s="116"/>
      <c r="M98" s="116"/>
      <c r="N98" s="116"/>
      <c r="O98" s="806"/>
    </row>
    <row r="99" spans="1:15">
      <c r="A99" s="116"/>
      <c r="B99" s="806"/>
      <c r="C99" s="116"/>
      <c r="D99" s="122"/>
      <c r="E99" s="116"/>
      <c r="F99" s="116"/>
      <c r="G99" s="116"/>
      <c r="H99" s="116"/>
      <c r="I99" s="122"/>
      <c r="K99" s="116"/>
      <c r="L99" s="116"/>
      <c r="M99" s="116"/>
      <c r="N99" s="116"/>
      <c r="O99" s="806"/>
    </row>
    <row r="100" spans="1:15">
      <c r="A100" s="116"/>
      <c r="B100" s="806"/>
      <c r="C100" s="116"/>
      <c r="D100" s="122"/>
      <c r="E100" s="116"/>
      <c r="F100" s="116"/>
      <c r="G100" s="116"/>
      <c r="H100" s="116"/>
      <c r="I100" s="122"/>
      <c r="K100" s="116"/>
      <c r="L100" s="116"/>
      <c r="M100" s="116"/>
      <c r="N100" s="116"/>
      <c r="O100" s="806"/>
    </row>
    <row r="101" spans="1:15">
      <c r="A101" s="116"/>
      <c r="B101" s="806"/>
      <c r="C101" s="116"/>
      <c r="E101" s="116"/>
      <c r="F101" s="116"/>
      <c r="G101" s="116"/>
      <c r="H101" s="116"/>
      <c r="I101" s="122"/>
      <c r="K101" s="116"/>
      <c r="L101" s="116"/>
      <c r="M101" s="116"/>
      <c r="N101" s="116"/>
      <c r="O101" s="806"/>
    </row>
    <row r="102" spans="1:15">
      <c r="A102" s="116"/>
      <c r="B102" s="806"/>
      <c r="C102" s="116"/>
      <c r="E102" s="116"/>
      <c r="F102" s="116"/>
      <c r="G102" s="116"/>
      <c r="H102" s="116"/>
      <c r="I102" s="122"/>
      <c r="K102" s="116"/>
      <c r="L102" s="116"/>
      <c r="M102" s="116"/>
      <c r="N102" s="116"/>
      <c r="O102" s="806"/>
    </row>
    <row r="103" spans="1:15">
      <c r="A103" s="116"/>
      <c r="B103" s="806"/>
      <c r="C103" s="116"/>
      <c r="E103" s="116"/>
      <c r="F103" s="116"/>
      <c r="G103" s="116"/>
      <c r="H103" s="116"/>
      <c r="I103" s="122"/>
      <c r="K103" s="116"/>
      <c r="L103" s="116"/>
      <c r="M103" s="116"/>
      <c r="N103" s="116"/>
      <c r="O103" s="806"/>
    </row>
    <row r="104" spans="1:15">
      <c r="A104" s="116"/>
      <c r="B104" s="806"/>
      <c r="C104" s="116"/>
      <c r="E104" s="116"/>
      <c r="F104" s="116"/>
      <c r="G104" s="116"/>
      <c r="H104" s="116"/>
      <c r="I104" s="122"/>
      <c r="K104" s="116"/>
      <c r="L104" s="116"/>
      <c r="M104" s="116"/>
      <c r="N104" s="116"/>
      <c r="O104" s="806"/>
    </row>
  </sheetData>
  <mergeCells count="26">
    <mergeCell ref="B1:O1"/>
    <mergeCell ref="K2:N2"/>
    <mergeCell ref="J2:J3"/>
    <mergeCell ref="E37:H37"/>
    <mergeCell ref="E38:H38"/>
    <mergeCell ref="B48:B49"/>
    <mergeCell ref="B50:B54"/>
    <mergeCell ref="A2:B3"/>
    <mergeCell ref="C2:C3"/>
    <mergeCell ref="D2:D3"/>
    <mergeCell ref="B41:B42"/>
    <mergeCell ref="B28:B35"/>
    <mergeCell ref="B21:B27"/>
    <mergeCell ref="B14:B18"/>
    <mergeCell ref="C7:I7"/>
    <mergeCell ref="B43:B46"/>
    <mergeCell ref="G2:H2"/>
    <mergeCell ref="E2:F2"/>
    <mergeCell ref="I2:I3"/>
    <mergeCell ref="B36:B38"/>
    <mergeCell ref="B86:B91"/>
    <mergeCell ref="B75:B80"/>
    <mergeCell ref="B81:B85"/>
    <mergeCell ref="B58:B64"/>
    <mergeCell ref="B71:B74"/>
    <mergeCell ref="B65:B70"/>
  </mergeCells>
  <pageMargins left="1.2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6"/>
  <sheetViews>
    <sheetView workbookViewId="0">
      <selection activeCell="E46" sqref="E46"/>
    </sheetView>
  </sheetViews>
  <sheetFormatPr defaultColWidth="9.140625" defaultRowHeight="15"/>
  <cols>
    <col min="1" max="1" width="6.85546875" style="86" customWidth="1"/>
    <col min="2" max="2" width="24.5703125" style="84" customWidth="1"/>
    <col min="3" max="5" width="16.140625" style="86" customWidth="1"/>
    <col min="6" max="16384" width="9.140625" style="84"/>
  </cols>
  <sheetData>
    <row r="1" spans="1:5" ht="18">
      <c r="A1" s="1125" t="s">
        <v>231</v>
      </c>
      <c r="B1" s="1125"/>
      <c r="C1" s="1125"/>
      <c r="D1" s="1125"/>
      <c r="E1" s="1125"/>
    </row>
    <row r="2" spans="1:5" ht="15.75">
      <c r="A2" s="1126" t="s">
        <v>232</v>
      </c>
      <c r="B2" s="1126"/>
      <c r="C2" s="1126"/>
      <c r="D2" s="1126"/>
      <c r="E2" s="1126"/>
    </row>
    <row r="3" spans="1:5" ht="36.75" customHeight="1">
      <c r="A3" s="1091" t="s">
        <v>930</v>
      </c>
      <c r="B3" s="1049" t="s">
        <v>233</v>
      </c>
      <c r="C3" s="1049" t="s">
        <v>234</v>
      </c>
      <c r="D3" s="1049"/>
      <c r="E3" s="1049" t="s">
        <v>235</v>
      </c>
    </row>
    <row r="4" spans="1:5" ht="31.5">
      <c r="A4" s="1091"/>
      <c r="B4" s="1049"/>
      <c r="C4" s="229" t="s">
        <v>236</v>
      </c>
      <c r="D4" s="229" t="s">
        <v>237</v>
      </c>
      <c r="E4" s="1049"/>
    </row>
    <row r="5" spans="1:5" ht="15.75">
      <c r="A5" s="216">
        <v>1</v>
      </c>
      <c r="B5" s="112" t="s">
        <v>416</v>
      </c>
      <c r="C5" s="293">
        <v>4</v>
      </c>
      <c r="D5" s="293">
        <v>4</v>
      </c>
      <c r="E5" s="293">
        <v>4</v>
      </c>
    </row>
    <row r="6" spans="1:5" ht="15.75">
      <c r="A6" s="216">
        <v>2</v>
      </c>
      <c r="B6" s="442" t="s">
        <v>527</v>
      </c>
      <c r="C6" s="293">
        <v>13</v>
      </c>
      <c r="D6" s="293">
        <v>13</v>
      </c>
      <c r="E6" s="293">
        <v>13</v>
      </c>
    </row>
    <row r="7" spans="1:5" ht="15.75">
      <c r="A7" s="216">
        <v>3</v>
      </c>
      <c r="B7" s="112" t="s">
        <v>510</v>
      </c>
      <c r="C7" s="293">
        <v>0</v>
      </c>
      <c r="D7" s="293">
        <v>0</v>
      </c>
      <c r="E7" s="293">
        <v>0</v>
      </c>
    </row>
    <row r="8" spans="1:5" ht="15.75">
      <c r="A8" s="216">
        <v>4</v>
      </c>
      <c r="B8" s="219" t="s">
        <v>419</v>
      </c>
      <c r="C8" s="293">
        <v>4</v>
      </c>
      <c r="D8" s="293">
        <v>4</v>
      </c>
      <c r="E8" s="293">
        <v>4</v>
      </c>
    </row>
    <row r="9" spans="1:5" ht="15.75">
      <c r="A9" s="216">
        <v>5</v>
      </c>
      <c r="B9" s="112" t="s">
        <v>420</v>
      </c>
      <c r="C9" s="293">
        <v>1</v>
      </c>
      <c r="D9" s="293">
        <v>1</v>
      </c>
      <c r="E9" s="293">
        <v>1</v>
      </c>
    </row>
    <row r="10" spans="1:5" ht="15.75">
      <c r="A10" s="216">
        <v>6</v>
      </c>
      <c r="B10" s="112" t="s">
        <v>421</v>
      </c>
      <c r="C10" s="293">
        <v>1</v>
      </c>
      <c r="D10" s="293">
        <v>1</v>
      </c>
      <c r="E10" s="293">
        <v>1</v>
      </c>
    </row>
    <row r="11" spans="1:5" ht="15.75">
      <c r="A11" s="216">
        <v>7</v>
      </c>
      <c r="B11" s="112" t="s">
        <v>422</v>
      </c>
      <c r="C11" s="293">
        <v>0</v>
      </c>
      <c r="D11" s="293">
        <v>0</v>
      </c>
      <c r="E11" s="293">
        <v>0</v>
      </c>
    </row>
    <row r="12" spans="1:5" ht="15.75">
      <c r="A12" s="216">
        <v>8</v>
      </c>
      <c r="B12" s="112" t="s">
        <v>423</v>
      </c>
      <c r="C12" s="293">
        <v>0</v>
      </c>
      <c r="D12" s="293">
        <v>0</v>
      </c>
      <c r="E12" s="293">
        <v>0</v>
      </c>
    </row>
    <row r="13" spans="1:5" ht="15.75">
      <c r="A13" s="216">
        <v>9</v>
      </c>
      <c r="B13" s="112" t="s">
        <v>424</v>
      </c>
      <c r="C13" s="293">
        <v>12</v>
      </c>
      <c r="D13" s="293">
        <v>12</v>
      </c>
      <c r="E13" s="293">
        <v>12</v>
      </c>
    </row>
    <row r="14" spans="1:5" ht="15.75">
      <c r="A14" s="216">
        <v>10</v>
      </c>
      <c r="B14" s="112" t="s">
        <v>512</v>
      </c>
      <c r="C14" s="293">
        <v>12</v>
      </c>
      <c r="D14" s="293">
        <v>12</v>
      </c>
      <c r="E14" s="293">
        <v>12</v>
      </c>
    </row>
    <row r="15" spans="1:5" ht="15.75">
      <c r="A15" s="216">
        <v>11</v>
      </c>
      <c r="B15" s="112" t="s">
        <v>426</v>
      </c>
      <c r="C15" s="218">
        <v>83</v>
      </c>
      <c r="D15" s="218">
        <v>83</v>
      </c>
      <c r="E15" s="218">
        <v>83</v>
      </c>
    </row>
    <row r="16" spans="1:5" ht="15.75">
      <c r="A16" s="216">
        <v>12</v>
      </c>
      <c r="B16" s="112" t="s">
        <v>427</v>
      </c>
      <c r="C16" s="218">
        <v>13</v>
      </c>
      <c r="D16" s="218">
        <v>13</v>
      </c>
      <c r="E16" s="218">
        <v>13</v>
      </c>
    </row>
    <row r="17" spans="1:5" ht="15.75">
      <c r="A17" s="216">
        <v>13</v>
      </c>
      <c r="B17" s="112" t="s">
        <v>428</v>
      </c>
      <c r="C17" s="218">
        <v>52</v>
      </c>
      <c r="D17" s="218">
        <v>52</v>
      </c>
      <c r="E17" s="218">
        <v>52</v>
      </c>
    </row>
    <row r="18" spans="1:5" ht="15.75">
      <c r="A18" s="216">
        <v>14</v>
      </c>
      <c r="B18" s="112" t="s">
        <v>429</v>
      </c>
      <c r="C18" s="218">
        <v>68</v>
      </c>
      <c r="D18" s="218">
        <v>68</v>
      </c>
      <c r="E18" s="218">
        <v>68</v>
      </c>
    </row>
    <row r="19" spans="1:5" ht="15.75">
      <c r="A19" s="216">
        <v>15</v>
      </c>
      <c r="B19" s="112" t="s">
        <v>430</v>
      </c>
      <c r="C19" s="218">
        <v>22</v>
      </c>
      <c r="D19" s="218">
        <v>22</v>
      </c>
      <c r="E19" s="218">
        <v>22</v>
      </c>
    </row>
    <row r="20" spans="1:5" ht="15.75">
      <c r="A20" s="216">
        <v>16</v>
      </c>
      <c r="B20" s="112" t="s">
        <v>431</v>
      </c>
      <c r="C20" s="218">
        <v>4</v>
      </c>
      <c r="D20" s="218">
        <v>4</v>
      </c>
      <c r="E20" s="218">
        <v>4</v>
      </c>
    </row>
    <row r="21" spans="1:5" ht="15.75">
      <c r="A21" s="216">
        <v>17</v>
      </c>
      <c r="B21" s="112" t="s">
        <v>432</v>
      </c>
      <c r="C21" s="218">
        <v>8</v>
      </c>
      <c r="D21" s="218">
        <v>8</v>
      </c>
      <c r="E21" s="218">
        <v>8</v>
      </c>
    </row>
    <row r="22" spans="1:5" ht="15.75">
      <c r="A22" s="216">
        <v>18</v>
      </c>
      <c r="B22" s="112" t="s">
        <v>433</v>
      </c>
      <c r="C22" s="218">
        <v>15</v>
      </c>
      <c r="D22" s="218">
        <v>15</v>
      </c>
      <c r="E22" s="218">
        <v>15</v>
      </c>
    </row>
    <row r="23" spans="1:5" ht="15.75">
      <c r="A23" s="216">
        <v>19</v>
      </c>
      <c r="B23" s="112" t="s">
        <v>434</v>
      </c>
      <c r="C23" s="218">
        <v>4</v>
      </c>
      <c r="D23" s="218">
        <v>4</v>
      </c>
      <c r="E23" s="218">
        <v>4</v>
      </c>
    </row>
    <row r="24" spans="1:5" ht="15.75">
      <c r="A24" s="216">
        <v>20</v>
      </c>
      <c r="B24" s="112" t="s">
        <v>435</v>
      </c>
      <c r="C24" s="218">
        <v>27</v>
      </c>
      <c r="D24" s="218">
        <v>27</v>
      </c>
      <c r="E24" s="218">
        <v>27</v>
      </c>
    </row>
    <row r="25" spans="1:5" ht="15.75">
      <c r="A25" s="216">
        <v>21</v>
      </c>
      <c r="B25" s="112" t="s">
        <v>436</v>
      </c>
      <c r="C25" s="218">
        <v>15</v>
      </c>
      <c r="D25" s="218">
        <v>15</v>
      </c>
      <c r="E25" s="218">
        <v>15</v>
      </c>
    </row>
    <row r="26" spans="1:5" ht="15.75">
      <c r="A26" s="216">
        <v>22</v>
      </c>
      <c r="B26" s="112" t="s">
        <v>437</v>
      </c>
      <c r="C26" s="218">
        <v>7</v>
      </c>
      <c r="D26" s="218">
        <v>7</v>
      </c>
      <c r="E26" s="218">
        <v>7</v>
      </c>
    </row>
    <row r="27" spans="1:5" ht="15.75">
      <c r="A27" s="216">
        <v>23</v>
      </c>
      <c r="B27" s="112" t="s">
        <v>438</v>
      </c>
      <c r="C27" s="218">
        <v>18</v>
      </c>
      <c r="D27" s="218">
        <v>18</v>
      </c>
      <c r="E27" s="218">
        <v>18</v>
      </c>
    </row>
    <row r="28" spans="1:5" ht="15.75">
      <c r="A28" s="216">
        <v>24</v>
      </c>
      <c r="B28" s="112" t="s">
        <v>439</v>
      </c>
      <c r="C28" s="218">
        <v>35</v>
      </c>
      <c r="D28" s="218">
        <v>35</v>
      </c>
      <c r="E28" s="218">
        <v>35</v>
      </c>
    </row>
    <row r="29" spans="1:5" ht="15.75">
      <c r="A29" s="216">
        <v>25</v>
      </c>
      <c r="B29" s="112" t="s">
        <v>440</v>
      </c>
      <c r="C29" s="218">
        <f>+'සුළු වාරි'!S535</f>
        <v>0</v>
      </c>
      <c r="D29" s="218">
        <f>+'සුළු වාරි'!T535</f>
        <v>0</v>
      </c>
      <c r="E29" s="218">
        <f>+'සුළු වාරි'!U535</f>
        <v>0</v>
      </c>
    </row>
    <row r="30" spans="1:5" ht="15.75">
      <c r="A30" s="216">
        <v>26</v>
      </c>
      <c r="B30" s="112" t="s">
        <v>451</v>
      </c>
      <c r="C30" s="218">
        <v>14</v>
      </c>
      <c r="D30" s="218">
        <v>14</v>
      </c>
      <c r="E30" s="218">
        <v>14</v>
      </c>
    </row>
    <row r="31" spans="1:5" ht="15.75">
      <c r="A31" s="216">
        <v>27</v>
      </c>
      <c r="B31" s="112" t="s">
        <v>452</v>
      </c>
      <c r="C31" s="218">
        <v>2</v>
      </c>
      <c r="D31" s="218">
        <v>2</v>
      </c>
      <c r="E31" s="218">
        <v>2</v>
      </c>
    </row>
    <row r="32" spans="1:5" ht="15.75">
      <c r="A32" s="216">
        <v>28</v>
      </c>
      <c r="B32" s="219" t="s">
        <v>443</v>
      </c>
      <c r="C32" s="218">
        <v>20</v>
      </c>
      <c r="D32" s="218">
        <v>20</v>
      </c>
      <c r="E32" s="218">
        <v>20</v>
      </c>
    </row>
    <row r="33" spans="1:5" ht="15.75">
      <c r="A33" s="216">
        <v>29</v>
      </c>
      <c r="B33" s="112" t="s">
        <v>513</v>
      </c>
      <c r="C33" s="218">
        <v>12</v>
      </c>
      <c r="D33" s="218">
        <v>12</v>
      </c>
      <c r="E33" s="218">
        <v>12</v>
      </c>
    </row>
    <row r="34" spans="1:5" ht="15.75">
      <c r="A34" s="216">
        <v>30</v>
      </c>
      <c r="B34" s="112" t="s">
        <v>445</v>
      </c>
      <c r="C34" s="218">
        <v>35</v>
      </c>
      <c r="D34" s="218">
        <v>35</v>
      </c>
      <c r="E34" s="218">
        <v>35</v>
      </c>
    </row>
    <row r="35" spans="1:5" ht="15.75">
      <c r="A35" s="216">
        <v>31</v>
      </c>
      <c r="B35" s="112" t="s">
        <v>605</v>
      </c>
      <c r="C35" s="218">
        <v>2</v>
      </c>
      <c r="D35" s="218">
        <v>2</v>
      </c>
      <c r="E35" s="218">
        <v>2</v>
      </c>
    </row>
    <row r="36" spans="1:5" ht="15.75">
      <c r="A36" s="216">
        <v>32</v>
      </c>
      <c r="B36" s="112" t="s">
        <v>453</v>
      </c>
      <c r="C36" s="218">
        <v>18</v>
      </c>
      <c r="D36" s="218">
        <v>18</v>
      </c>
      <c r="E36" s="218">
        <v>18</v>
      </c>
    </row>
    <row r="37" spans="1:5">
      <c r="A37" s="113"/>
      <c r="B37" s="726" t="s">
        <v>10</v>
      </c>
      <c r="C37" s="113">
        <f>SUM(C5:C36)</f>
        <v>521</v>
      </c>
      <c r="D37" s="113">
        <f t="shared" ref="D37:E37" si="0">SUM(D5:D36)</f>
        <v>521</v>
      </c>
      <c r="E37" s="113">
        <f t="shared" si="0"/>
        <v>521</v>
      </c>
    </row>
    <row r="46" spans="1:5">
      <c r="E46" s="86">
        <v>49</v>
      </c>
    </row>
  </sheetData>
  <mergeCells count="6">
    <mergeCell ref="A1:E1"/>
    <mergeCell ref="C3:D3"/>
    <mergeCell ref="E3:E4"/>
    <mergeCell ref="B3:B4"/>
    <mergeCell ref="A3:A4"/>
    <mergeCell ref="A2:E2"/>
  </mergeCells>
  <pageMargins left="1.2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D29"/>
  <sheetViews>
    <sheetView view="pageBreakPreview" topLeftCell="A18" zoomScale="60" workbookViewId="0">
      <selection activeCell="C25" sqref="C25"/>
    </sheetView>
  </sheetViews>
  <sheetFormatPr defaultRowHeight="15"/>
  <cols>
    <col min="5" max="7" width="17.42578125" customWidth="1"/>
    <col min="9" max="9" width="22.42578125" customWidth="1"/>
    <col min="10" max="10" width="23.42578125" customWidth="1"/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4">
      <c r="C17" s="9"/>
      <c r="D17" s="9"/>
    </row>
    <row r="18" spans="3:4">
      <c r="C18" s="9"/>
    </row>
    <row r="19" spans="3:4">
      <c r="C19" s="9"/>
    </row>
    <row r="20" spans="3:4">
      <c r="C20" s="9"/>
      <c r="D20" s="9"/>
    </row>
    <row r="22" spans="3:4">
      <c r="C22" s="9"/>
      <c r="D22" s="9"/>
    </row>
    <row r="23" spans="3:4">
      <c r="C23" s="9"/>
      <c r="D23" s="9"/>
    </row>
    <row r="24" spans="3:4">
      <c r="C24" s="9"/>
      <c r="D24" s="9"/>
    </row>
    <row r="25" spans="3:4" ht="46.5">
      <c r="C25" s="568" t="s">
        <v>1489</v>
      </c>
      <c r="D25" s="561"/>
    </row>
    <row r="26" spans="3:4">
      <c r="C26" s="9"/>
      <c r="D26" s="9"/>
    </row>
    <row r="27" spans="3:4">
      <c r="C27" s="9"/>
      <c r="D27" s="9"/>
    </row>
    <row r="28" spans="3:4">
      <c r="C28" s="9"/>
      <c r="D28" s="9"/>
    </row>
    <row r="29" spans="3:4">
      <c r="C29" s="9"/>
      <c r="D29" s="9"/>
    </row>
  </sheetData>
  <pageMargins left="1" right="0.3" top="0.5" bottom="0.3" header="0" footer="0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O29"/>
  <sheetViews>
    <sheetView view="pageBreakPreview" zoomScale="60" workbookViewId="0">
      <selection activeCell="C25" sqref="C25:H27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15">
      <c r="C17" s="9"/>
      <c r="D17" s="9"/>
    </row>
    <row r="18" spans="3:15">
      <c r="C18" s="9"/>
      <c r="D18" s="9"/>
    </row>
    <row r="19" spans="3:15">
      <c r="C19" s="9"/>
      <c r="D19" s="9"/>
    </row>
    <row r="20" spans="3:15">
      <c r="C20" s="9"/>
      <c r="D20" s="9"/>
    </row>
    <row r="22" spans="3:15">
      <c r="C22" s="9"/>
      <c r="D22" s="9"/>
    </row>
    <row r="23" spans="3:15">
      <c r="D23" s="9"/>
    </row>
    <row r="24" spans="3:15">
      <c r="C24" s="9"/>
      <c r="D24" s="9"/>
    </row>
    <row r="25" spans="3:15" ht="46.5">
      <c r="C25" s="569" t="s">
        <v>1490</v>
      </c>
      <c r="D25" s="569"/>
      <c r="E25" s="569"/>
      <c r="F25" s="569"/>
      <c r="G25" s="569"/>
      <c r="H25" s="569"/>
      <c r="I25" s="569"/>
      <c r="J25" s="569"/>
      <c r="K25" s="569"/>
      <c r="L25" s="569"/>
      <c r="M25" s="569"/>
      <c r="N25" s="569"/>
      <c r="O25" s="569"/>
    </row>
    <row r="27" spans="3:15" ht="46.5">
      <c r="F27" s="561"/>
      <c r="G27" s="570" t="s">
        <v>1491</v>
      </c>
    </row>
    <row r="28" spans="3:15">
      <c r="C28" s="9"/>
      <c r="D28" s="9"/>
    </row>
    <row r="29" spans="3:15">
      <c r="C29" s="9"/>
      <c r="D29" s="9"/>
    </row>
  </sheetData>
  <pageMargins left="1" right="0.3" top="0.5" bottom="0.3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69"/>
  <sheetViews>
    <sheetView topLeftCell="A16" zoomScaleNormal="100" workbookViewId="0">
      <selection activeCell="B1" sqref="B1:I1"/>
    </sheetView>
  </sheetViews>
  <sheetFormatPr defaultRowHeight="15"/>
  <cols>
    <col min="1" max="1" width="9.140625" style="75"/>
    <col min="2" max="2" width="5.140625" style="75" customWidth="1"/>
    <col min="3" max="3" width="12.85546875" style="2" customWidth="1"/>
    <col min="4" max="4" width="19" style="75" customWidth="1"/>
    <col min="5" max="5" width="7.5703125" customWidth="1"/>
    <col min="6" max="6" width="8.85546875" style="53" customWidth="1"/>
    <col min="7" max="8" width="8.85546875" customWidth="1"/>
    <col min="9" max="9" width="10.140625" style="64" customWidth="1"/>
    <col min="10" max="10" width="5.140625" customWidth="1"/>
  </cols>
  <sheetData>
    <row r="1" spans="1:11" ht="22.5" customHeight="1">
      <c r="B1" s="901" t="s">
        <v>448</v>
      </c>
      <c r="C1" s="901"/>
      <c r="D1" s="901"/>
      <c r="E1" s="901"/>
      <c r="F1" s="901"/>
      <c r="G1" s="901"/>
      <c r="H1" s="901"/>
      <c r="I1" s="901"/>
    </row>
    <row r="2" spans="1:11" ht="28.35" customHeight="1">
      <c r="B2" s="903" t="s">
        <v>5</v>
      </c>
      <c r="C2" s="895" t="s">
        <v>450</v>
      </c>
      <c r="D2" s="895" t="s">
        <v>389</v>
      </c>
      <c r="E2" s="897" t="s">
        <v>9</v>
      </c>
      <c r="F2" s="902" t="s">
        <v>449</v>
      </c>
      <c r="G2" s="902"/>
      <c r="H2" s="902"/>
      <c r="I2" s="899" t="s">
        <v>189</v>
      </c>
    </row>
    <row r="3" spans="1:11" s="75" customFormat="1" ht="15.6" customHeight="1">
      <c r="B3" s="904"/>
      <c r="C3" s="896"/>
      <c r="D3" s="896"/>
      <c r="E3" s="898"/>
      <c r="F3" s="532" t="s">
        <v>7</v>
      </c>
      <c r="G3" s="532" t="s">
        <v>8</v>
      </c>
      <c r="H3" s="532" t="s">
        <v>10</v>
      </c>
      <c r="I3" s="900"/>
    </row>
    <row r="4" spans="1:11" s="53" customFormat="1" ht="13.35" customHeight="1">
      <c r="A4" s="75"/>
      <c r="B4" s="913">
        <v>1</v>
      </c>
      <c r="C4" s="907" t="s">
        <v>416</v>
      </c>
      <c r="D4" s="154" t="s">
        <v>488</v>
      </c>
      <c r="E4" s="518">
        <v>516</v>
      </c>
      <c r="F4" s="492">
        <v>878</v>
      </c>
      <c r="G4" s="492">
        <v>874</v>
      </c>
      <c r="H4" s="492">
        <v>1752</v>
      </c>
      <c r="I4" s="519">
        <f>G4/F4</f>
        <v>0.99544419134396356</v>
      </c>
    </row>
    <row r="5" spans="1:11" ht="12.6" customHeight="1">
      <c r="B5" s="905"/>
      <c r="C5" s="908"/>
      <c r="D5" s="69" t="s">
        <v>722</v>
      </c>
      <c r="E5" s="518">
        <v>27</v>
      </c>
      <c r="F5" s="518">
        <v>70</v>
      </c>
      <c r="G5" s="518">
        <v>65</v>
      </c>
      <c r="H5" s="518">
        <v>135</v>
      </c>
      <c r="I5" s="519">
        <f t="shared" ref="I5:I68" si="0">G5/F5</f>
        <v>0.9285714285714286</v>
      </c>
    </row>
    <row r="6" spans="1:11" ht="12.6" customHeight="1">
      <c r="B6" s="905"/>
      <c r="C6" s="908"/>
      <c r="D6" s="69" t="s">
        <v>723</v>
      </c>
      <c r="E6" s="518">
        <v>77</v>
      </c>
      <c r="F6" s="518">
        <v>104</v>
      </c>
      <c r="G6" s="518">
        <v>115</v>
      </c>
      <c r="H6" s="518">
        <v>219</v>
      </c>
      <c r="I6" s="519">
        <f t="shared" si="0"/>
        <v>1.1057692307692308</v>
      </c>
    </row>
    <row r="7" spans="1:11" ht="12.6" customHeight="1">
      <c r="B7" s="905"/>
      <c r="C7" s="909"/>
      <c r="D7" s="69" t="s">
        <v>10</v>
      </c>
      <c r="E7" s="520">
        <f>SUM(E4:E6)</f>
        <v>620</v>
      </c>
      <c r="F7" s="520">
        <f>SUM(F4:F6)</f>
        <v>1052</v>
      </c>
      <c r="G7" s="520">
        <f>SUM(G4:G6)</f>
        <v>1054</v>
      </c>
      <c r="H7" s="520">
        <f>SUM(H4:H6)</f>
        <v>2106</v>
      </c>
      <c r="I7" s="519">
        <f t="shared" si="0"/>
        <v>1.0019011406844107</v>
      </c>
    </row>
    <row r="8" spans="1:11" ht="12.6" customHeight="1">
      <c r="B8" s="905">
        <v>2</v>
      </c>
      <c r="C8" s="907" t="s">
        <v>417</v>
      </c>
      <c r="D8" s="69" t="s">
        <v>771</v>
      </c>
      <c r="E8" s="521">
        <v>375</v>
      </c>
      <c r="F8" s="521">
        <v>601</v>
      </c>
      <c r="G8" s="522">
        <v>496</v>
      </c>
      <c r="H8" s="518">
        <v>1097</v>
      </c>
      <c r="I8" s="519">
        <f t="shared" si="0"/>
        <v>0.82529118136439272</v>
      </c>
      <c r="J8" s="6"/>
      <c r="K8" s="3"/>
    </row>
    <row r="9" spans="1:11" ht="12.6" customHeight="1">
      <c r="B9" s="905"/>
      <c r="C9" s="908"/>
      <c r="D9" s="69" t="s">
        <v>724</v>
      </c>
      <c r="E9" s="521">
        <v>68</v>
      </c>
      <c r="F9" s="521">
        <v>97</v>
      </c>
      <c r="G9" s="522">
        <v>82</v>
      </c>
      <c r="H9" s="518">
        <v>179</v>
      </c>
      <c r="I9" s="519">
        <f t="shared" si="0"/>
        <v>0.84536082474226804</v>
      </c>
      <c r="J9" s="6"/>
      <c r="K9" s="3"/>
    </row>
    <row r="10" spans="1:11" ht="12.6" customHeight="1">
      <c r="B10" s="905"/>
      <c r="C10" s="908"/>
      <c r="D10" s="69" t="s">
        <v>725</v>
      </c>
      <c r="E10" s="521">
        <v>1</v>
      </c>
      <c r="F10" s="521">
        <v>2</v>
      </c>
      <c r="G10" s="518">
        <v>2</v>
      </c>
      <c r="H10" s="518">
        <v>4</v>
      </c>
      <c r="I10" s="519">
        <f t="shared" si="0"/>
        <v>1</v>
      </c>
      <c r="J10" s="6"/>
      <c r="K10" s="3"/>
    </row>
    <row r="11" spans="1:11" ht="12.6" customHeight="1">
      <c r="B11" s="905"/>
      <c r="C11" s="908"/>
      <c r="D11" s="69" t="s">
        <v>772</v>
      </c>
      <c r="E11" s="518">
        <v>130</v>
      </c>
      <c r="F11" s="518">
        <v>204</v>
      </c>
      <c r="G11" s="518">
        <v>293</v>
      </c>
      <c r="H11" s="518">
        <v>497</v>
      </c>
      <c r="I11" s="519">
        <f t="shared" si="0"/>
        <v>1.4362745098039216</v>
      </c>
    </row>
    <row r="12" spans="1:11" ht="12.6" customHeight="1">
      <c r="B12" s="905"/>
      <c r="C12" s="909"/>
      <c r="D12" s="69" t="s">
        <v>10</v>
      </c>
      <c r="E12" s="520">
        <f>SUM(E8:E11)</f>
        <v>574</v>
      </c>
      <c r="F12" s="520">
        <f>SUM(F8:F11)</f>
        <v>904</v>
      </c>
      <c r="G12" s="520">
        <f>SUM(G8:G11)</f>
        <v>873</v>
      </c>
      <c r="H12" s="520">
        <f>SUM(H8:H11)</f>
        <v>1777</v>
      </c>
      <c r="I12" s="519">
        <f t="shared" si="0"/>
        <v>0.96570796460176989</v>
      </c>
    </row>
    <row r="13" spans="1:11" ht="12.6" customHeight="1">
      <c r="B13" s="905">
        <v>2</v>
      </c>
      <c r="C13" s="910" t="s">
        <v>510</v>
      </c>
      <c r="D13" s="155" t="s">
        <v>510</v>
      </c>
      <c r="E13" s="518">
        <v>371</v>
      </c>
      <c r="F13" s="518">
        <v>619</v>
      </c>
      <c r="G13" s="518">
        <v>584</v>
      </c>
      <c r="H13" s="518">
        <v>1203</v>
      </c>
      <c r="I13" s="519">
        <f t="shared" si="0"/>
        <v>0.94345718901453957</v>
      </c>
    </row>
    <row r="14" spans="1:11" ht="12.6" customHeight="1">
      <c r="B14" s="905"/>
      <c r="C14" s="912"/>
      <c r="D14" s="156" t="s">
        <v>10</v>
      </c>
      <c r="E14" s="520">
        <f>SUM(E13)</f>
        <v>371</v>
      </c>
      <c r="F14" s="520">
        <f t="shared" ref="F14:H14" si="1">SUM(F13)</f>
        <v>619</v>
      </c>
      <c r="G14" s="520">
        <f t="shared" si="1"/>
        <v>584</v>
      </c>
      <c r="H14" s="520">
        <f t="shared" si="1"/>
        <v>1203</v>
      </c>
      <c r="I14" s="519">
        <f t="shared" si="0"/>
        <v>0.94345718901453957</v>
      </c>
    </row>
    <row r="15" spans="1:11" ht="12.6" customHeight="1">
      <c r="B15" s="905">
        <v>4</v>
      </c>
      <c r="C15" s="910" t="s">
        <v>419</v>
      </c>
      <c r="D15" s="155" t="s">
        <v>487</v>
      </c>
      <c r="E15" s="518">
        <v>184</v>
      </c>
      <c r="F15" s="518">
        <v>302</v>
      </c>
      <c r="G15" s="518">
        <v>293</v>
      </c>
      <c r="H15" s="518">
        <f>F15+G15</f>
        <v>595</v>
      </c>
      <c r="I15" s="519">
        <f t="shared" si="0"/>
        <v>0.9701986754966887</v>
      </c>
    </row>
    <row r="16" spans="1:11" ht="12.6" customHeight="1">
      <c r="B16" s="905"/>
      <c r="C16" s="911"/>
      <c r="D16" s="155" t="s">
        <v>726</v>
      </c>
      <c r="E16" s="518">
        <v>278</v>
      </c>
      <c r="F16" s="518">
        <v>441</v>
      </c>
      <c r="G16" s="518">
        <v>452</v>
      </c>
      <c r="H16" s="518">
        <f t="shared" ref="H16:H18" si="2">F16+G16</f>
        <v>893</v>
      </c>
      <c r="I16" s="519">
        <f t="shared" si="0"/>
        <v>1.0249433106575965</v>
      </c>
    </row>
    <row r="17" spans="2:9" ht="15" customHeight="1">
      <c r="B17" s="905"/>
      <c r="C17" s="911"/>
      <c r="D17" s="155" t="s">
        <v>727</v>
      </c>
      <c r="E17" s="518">
        <v>194</v>
      </c>
      <c r="F17" s="518">
        <v>341</v>
      </c>
      <c r="G17" s="518">
        <v>314</v>
      </c>
      <c r="H17" s="518">
        <f t="shared" si="2"/>
        <v>655</v>
      </c>
      <c r="I17" s="519">
        <f t="shared" si="0"/>
        <v>0.92082111436950143</v>
      </c>
    </row>
    <row r="18" spans="2:9" ht="13.35" customHeight="1">
      <c r="B18" s="905"/>
      <c r="C18" s="912"/>
      <c r="D18" s="69" t="s">
        <v>10</v>
      </c>
      <c r="E18" s="520">
        <f>SUM(E15:E17)</f>
        <v>656</v>
      </c>
      <c r="F18" s="520">
        <f>SUM(F15:F17)</f>
        <v>1084</v>
      </c>
      <c r="G18" s="520">
        <f>SUM(G15:G17)</f>
        <v>1059</v>
      </c>
      <c r="H18" s="518">
        <f t="shared" si="2"/>
        <v>2143</v>
      </c>
      <c r="I18" s="519">
        <f t="shared" si="0"/>
        <v>0.97693726937269376</v>
      </c>
    </row>
    <row r="19" spans="2:9" ht="12.6" customHeight="1">
      <c r="B19" s="905">
        <v>5</v>
      </c>
      <c r="C19" s="910" t="s">
        <v>420</v>
      </c>
      <c r="D19" s="157" t="s">
        <v>728</v>
      </c>
      <c r="E19" s="518">
        <v>133</v>
      </c>
      <c r="F19" s="518">
        <v>225</v>
      </c>
      <c r="G19" s="518">
        <v>199</v>
      </c>
      <c r="H19" s="518">
        <v>224</v>
      </c>
      <c r="I19" s="519">
        <f t="shared" si="0"/>
        <v>0.88444444444444448</v>
      </c>
    </row>
    <row r="20" spans="2:9" ht="12.6" customHeight="1">
      <c r="B20" s="905"/>
      <c r="C20" s="911"/>
      <c r="D20" s="157" t="s">
        <v>486</v>
      </c>
      <c r="E20" s="518">
        <v>82</v>
      </c>
      <c r="F20" s="518">
        <v>149</v>
      </c>
      <c r="G20" s="518">
        <v>152</v>
      </c>
      <c r="H20" s="518">
        <v>301</v>
      </c>
      <c r="I20" s="519">
        <f t="shared" si="0"/>
        <v>1.0201342281879195</v>
      </c>
    </row>
    <row r="21" spans="2:9" ht="12.6" customHeight="1">
      <c r="B21" s="905"/>
      <c r="C21" s="911"/>
      <c r="D21" s="157" t="s">
        <v>729</v>
      </c>
      <c r="E21" s="518">
        <v>111</v>
      </c>
      <c r="F21" s="523">
        <v>116</v>
      </c>
      <c r="G21" s="518">
        <v>123</v>
      </c>
      <c r="H21" s="518">
        <v>239</v>
      </c>
      <c r="I21" s="519">
        <f t="shared" si="0"/>
        <v>1.0603448275862069</v>
      </c>
    </row>
    <row r="22" spans="2:9" ht="12.6" customHeight="1">
      <c r="B22" s="905"/>
      <c r="C22" s="911"/>
      <c r="D22" s="157" t="s">
        <v>730</v>
      </c>
      <c r="E22" s="518">
        <v>70</v>
      </c>
      <c r="F22" s="518">
        <v>195</v>
      </c>
      <c r="G22" s="518">
        <v>180</v>
      </c>
      <c r="H22" s="518">
        <v>375</v>
      </c>
      <c r="I22" s="519">
        <f t="shared" si="0"/>
        <v>0.92307692307692313</v>
      </c>
    </row>
    <row r="23" spans="2:9" ht="12.6" customHeight="1">
      <c r="B23" s="905"/>
      <c r="C23" s="912"/>
      <c r="D23" s="156" t="s">
        <v>10</v>
      </c>
      <c r="E23" s="520">
        <f>SUM(E19:E22)</f>
        <v>396</v>
      </c>
      <c r="F23" s="520">
        <f>SUM(F19:F22)</f>
        <v>685</v>
      </c>
      <c r="G23" s="520">
        <f>SUM(G19:G22)</f>
        <v>654</v>
      </c>
      <c r="H23" s="520">
        <f>SUM(H19:H22)</f>
        <v>1139</v>
      </c>
      <c r="I23" s="519">
        <f t="shared" si="0"/>
        <v>0.95474452554744527</v>
      </c>
    </row>
    <row r="24" spans="2:9" ht="12.6" customHeight="1">
      <c r="B24" s="905">
        <v>6</v>
      </c>
      <c r="C24" s="910" t="s">
        <v>421</v>
      </c>
      <c r="D24" s="157" t="s">
        <v>485</v>
      </c>
      <c r="E24" s="518">
        <v>219</v>
      </c>
      <c r="F24" s="518">
        <v>363</v>
      </c>
      <c r="G24" s="518">
        <v>347</v>
      </c>
      <c r="H24" s="518">
        <v>710</v>
      </c>
      <c r="I24" s="519">
        <f t="shared" si="0"/>
        <v>0.9559228650137741</v>
      </c>
    </row>
    <row r="25" spans="2:9" ht="12.6" customHeight="1">
      <c r="B25" s="905"/>
      <c r="C25" s="911"/>
      <c r="D25" s="157" t="s">
        <v>731</v>
      </c>
      <c r="E25" s="518">
        <v>206</v>
      </c>
      <c r="F25" s="518">
        <v>345</v>
      </c>
      <c r="G25" s="518">
        <v>357</v>
      </c>
      <c r="H25" s="518">
        <v>702</v>
      </c>
      <c r="I25" s="519">
        <f t="shared" si="0"/>
        <v>1.0347826086956522</v>
      </c>
    </row>
    <row r="26" spans="2:9" ht="12.6" customHeight="1">
      <c r="B26" s="905"/>
      <c r="C26" s="912"/>
      <c r="D26" s="69" t="s">
        <v>10</v>
      </c>
      <c r="E26" s="520">
        <f>SUM(E24:E25)</f>
        <v>425</v>
      </c>
      <c r="F26" s="520">
        <f>SUM(F24:F25)</f>
        <v>708</v>
      </c>
      <c r="G26" s="520">
        <f>SUM(G24:G25)</f>
        <v>704</v>
      </c>
      <c r="H26" s="520">
        <f>SUM(H24:H25)</f>
        <v>1412</v>
      </c>
      <c r="I26" s="519">
        <f t="shared" si="0"/>
        <v>0.99435028248587576</v>
      </c>
    </row>
    <row r="27" spans="2:9" ht="12.6" customHeight="1">
      <c r="B27" s="905">
        <v>7</v>
      </c>
      <c r="C27" s="910" t="s">
        <v>422</v>
      </c>
      <c r="D27" s="157" t="s">
        <v>484</v>
      </c>
      <c r="E27" s="518">
        <v>57</v>
      </c>
      <c r="F27" s="518">
        <v>72</v>
      </c>
      <c r="G27" s="518">
        <v>87</v>
      </c>
      <c r="H27" s="518">
        <v>159</v>
      </c>
      <c r="I27" s="519">
        <f t="shared" si="0"/>
        <v>1.2083333333333333</v>
      </c>
    </row>
    <row r="28" spans="2:9" ht="12.6" customHeight="1">
      <c r="B28" s="905"/>
      <c r="C28" s="911"/>
      <c r="D28" s="157" t="s">
        <v>773</v>
      </c>
      <c r="E28" s="518">
        <v>25</v>
      </c>
      <c r="F28" s="518">
        <v>41</v>
      </c>
      <c r="G28" s="518">
        <v>42</v>
      </c>
      <c r="H28" s="518">
        <v>83</v>
      </c>
      <c r="I28" s="519">
        <f t="shared" si="0"/>
        <v>1.024390243902439</v>
      </c>
    </row>
    <row r="29" spans="2:9" ht="12.6" customHeight="1">
      <c r="B29" s="905"/>
      <c r="C29" s="911"/>
      <c r="D29" s="157" t="s">
        <v>732</v>
      </c>
      <c r="E29" s="518">
        <v>14</v>
      </c>
      <c r="F29" s="518">
        <v>16</v>
      </c>
      <c r="G29" s="518">
        <v>29</v>
      </c>
      <c r="H29" s="518">
        <v>45</v>
      </c>
      <c r="I29" s="519">
        <f t="shared" si="0"/>
        <v>1.8125</v>
      </c>
    </row>
    <row r="30" spans="2:9" ht="12.6" customHeight="1">
      <c r="B30" s="905"/>
      <c r="C30" s="912"/>
      <c r="D30" s="69" t="s">
        <v>10</v>
      </c>
      <c r="E30" s="520">
        <f>SUM(E27:E29)</f>
        <v>96</v>
      </c>
      <c r="F30" s="520">
        <f t="shared" ref="F30:H30" si="3">SUM(F27:F29)</f>
        <v>129</v>
      </c>
      <c r="G30" s="520">
        <f t="shared" si="3"/>
        <v>158</v>
      </c>
      <c r="H30" s="520">
        <f t="shared" si="3"/>
        <v>287</v>
      </c>
      <c r="I30" s="519">
        <f t="shared" si="0"/>
        <v>1.2248062015503876</v>
      </c>
    </row>
    <row r="31" spans="2:9" ht="12.6" customHeight="1">
      <c r="B31" s="905">
        <v>8</v>
      </c>
      <c r="C31" s="907" t="s">
        <v>423</v>
      </c>
      <c r="D31" s="157" t="s">
        <v>733</v>
      </c>
      <c r="E31" s="518">
        <v>23</v>
      </c>
      <c r="F31" s="518">
        <v>47</v>
      </c>
      <c r="G31" s="518">
        <v>32</v>
      </c>
      <c r="H31" s="518">
        <v>79</v>
      </c>
      <c r="I31" s="519">
        <f t="shared" si="0"/>
        <v>0.68085106382978722</v>
      </c>
    </row>
    <row r="32" spans="2:9" ht="12.6" customHeight="1">
      <c r="B32" s="905"/>
      <c r="C32" s="908"/>
      <c r="D32" s="157" t="s">
        <v>734</v>
      </c>
      <c r="E32" s="518">
        <v>99</v>
      </c>
      <c r="F32" s="518">
        <v>153</v>
      </c>
      <c r="G32" s="518">
        <v>145</v>
      </c>
      <c r="H32" s="518">
        <v>298</v>
      </c>
      <c r="I32" s="519">
        <f t="shared" si="0"/>
        <v>0.94771241830065356</v>
      </c>
    </row>
    <row r="33" spans="2:9" ht="12.6" customHeight="1">
      <c r="B33" s="905"/>
      <c r="C33" s="908"/>
      <c r="D33" s="157" t="s">
        <v>482</v>
      </c>
      <c r="E33" s="518">
        <v>92</v>
      </c>
      <c r="F33" s="518">
        <v>147</v>
      </c>
      <c r="G33" s="518">
        <v>130</v>
      </c>
      <c r="H33" s="518">
        <v>277</v>
      </c>
      <c r="I33" s="519">
        <f t="shared" si="0"/>
        <v>0.88435374149659862</v>
      </c>
    </row>
    <row r="34" spans="2:9" ht="14.1" customHeight="1">
      <c r="B34" s="905"/>
      <c r="C34" s="908"/>
      <c r="D34" s="157" t="s">
        <v>483</v>
      </c>
      <c r="E34" s="518">
        <v>83</v>
      </c>
      <c r="F34" s="518">
        <v>151</v>
      </c>
      <c r="G34" s="518">
        <v>127</v>
      </c>
      <c r="H34" s="518">
        <v>278</v>
      </c>
      <c r="I34" s="519">
        <f t="shared" si="0"/>
        <v>0.84105960264900659</v>
      </c>
    </row>
    <row r="35" spans="2:9" ht="14.45" customHeight="1">
      <c r="B35" s="905"/>
      <c r="C35" s="909"/>
      <c r="D35" s="158" t="s">
        <v>10</v>
      </c>
      <c r="E35" s="520">
        <f>SUM(E31:E34)</f>
        <v>297</v>
      </c>
      <c r="F35" s="520">
        <f>SUM(F31:F34)</f>
        <v>498</v>
      </c>
      <c r="G35" s="520">
        <f>SUM(G31:G34)</f>
        <v>434</v>
      </c>
      <c r="H35" s="520">
        <f>SUM(H31:H34)</f>
        <v>932</v>
      </c>
      <c r="I35" s="519">
        <f t="shared" si="0"/>
        <v>0.87148594377510036</v>
      </c>
    </row>
    <row r="36" spans="2:9" ht="13.35" customHeight="1">
      <c r="B36" s="905">
        <v>9</v>
      </c>
      <c r="C36" s="907" t="s">
        <v>424</v>
      </c>
      <c r="D36" s="157" t="s">
        <v>623</v>
      </c>
      <c r="E36" s="138">
        <v>54</v>
      </c>
      <c r="F36" s="138">
        <v>85</v>
      </c>
      <c r="G36" s="138">
        <v>77</v>
      </c>
      <c r="H36" s="138">
        <v>162</v>
      </c>
      <c r="I36" s="519">
        <f t="shared" si="0"/>
        <v>0.90588235294117647</v>
      </c>
    </row>
    <row r="37" spans="2:9" ht="12.6" customHeight="1">
      <c r="B37" s="905"/>
      <c r="C37" s="908"/>
      <c r="D37" s="157" t="s">
        <v>624</v>
      </c>
      <c r="E37" s="138">
        <v>71</v>
      </c>
      <c r="F37" s="138">
        <v>117</v>
      </c>
      <c r="G37" s="138">
        <v>103</v>
      </c>
      <c r="H37" s="138">
        <v>220</v>
      </c>
      <c r="I37" s="519">
        <f t="shared" si="0"/>
        <v>0.88034188034188032</v>
      </c>
    </row>
    <row r="38" spans="2:9">
      <c r="B38" s="905"/>
      <c r="C38" s="908"/>
      <c r="D38" s="159" t="s">
        <v>625</v>
      </c>
      <c r="E38" s="492">
        <v>32</v>
      </c>
      <c r="F38" s="492">
        <v>58</v>
      </c>
      <c r="G38" s="492">
        <v>55</v>
      </c>
      <c r="H38" s="492">
        <v>113</v>
      </c>
      <c r="I38" s="519">
        <f t="shared" si="0"/>
        <v>0.94827586206896552</v>
      </c>
    </row>
    <row r="39" spans="2:9">
      <c r="B39" s="905"/>
      <c r="C39" s="908"/>
      <c r="D39" s="159" t="s">
        <v>626</v>
      </c>
      <c r="E39" s="492">
        <v>19</v>
      </c>
      <c r="F39" s="492">
        <v>45</v>
      </c>
      <c r="G39" s="492">
        <v>41</v>
      </c>
      <c r="H39" s="492">
        <v>86</v>
      </c>
      <c r="I39" s="519">
        <f t="shared" si="0"/>
        <v>0.91111111111111109</v>
      </c>
    </row>
    <row r="40" spans="2:9">
      <c r="B40" s="905"/>
      <c r="C40" s="908"/>
      <c r="D40" s="159" t="s">
        <v>638</v>
      </c>
      <c r="E40" s="492">
        <v>113</v>
      </c>
      <c r="F40" s="492">
        <v>159</v>
      </c>
      <c r="G40" s="492">
        <v>147</v>
      </c>
      <c r="H40" s="492">
        <v>306</v>
      </c>
      <c r="I40" s="519">
        <f t="shared" si="0"/>
        <v>0.92452830188679247</v>
      </c>
    </row>
    <row r="41" spans="2:9">
      <c r="B41" s="905"/>
      <c r="C41" s="909"/>
      <c r="D41" s="160" t="s">
        <v>10</v>
      </c>
      <c r="E41" s="495">
        <f>SUM(E36:E40)</f>
        <v>289</v>
      </c>
      <c r="F41" s="495">
        <f>SUM(F36:F40)</f>
        <v>464</v>
      </c>
      <c r="G41" s="495">
        <f>SUM(G36:G40)</f>
        <v>423</v>
      </c>
      <c r="H41" s="495">
        <f>SUM(H36:H40)</f>
        <v>887</v>
      </c>
      <c r="I41" s="519">
        <f t="shared" si="0"/>
        <v>0.91163793103448276</v>
      </c>
    </row>
    <row r="42" spans="2:9">
      <c r="B42" s="905">
        <v>10</v>
      </c>
      <c r="C42" s="910" t="s">
        <v>512</v>
      </c>
      <c r="D42" s="159" t="s">
        <v>735</v>
      </c>
      <c r="E42" s="492">
        <v>99</v>
      </c>
      <c r="F42" s="492">
        <v>139</v>
      </c>
      <c r="G42" s="492">
        <v>133</v>
      </c>
      <c r="H42" s="492">
        <f>SUM(F42:G42)</f>
        <v>272</v>
      </c>
      <c r="I42" s="519">
        <f t="shared" si="0"/>
        <v>0.95683453237410077</v>
      </c>
    </row>
    <row r="43" spans="2:9">
      <c r="B43" s="905"/>
      <c r="C43" s="911"/>
      <c r="D43" s="159" t="s">
        <v>639</v>
      </c>
      <c r="E43" s="492">
        <v>103</v>
      </c>
      <c r="F43" s="492">
        <v>159</v>
      </c>
      <c r="G43" s="492">
        <v>130</v>
      </c>
      <c r="H43" s="492">
        <f>SUM(F43:G43)</f>
        <v>289</v>
      </c>
      <c r="I43" s="519">
        <f t="shared" si="0"/>
        <v>0.8176100628930818</v>
      </c>
    </row>
    <row r="44" spans="2:9">
      <c r="B44" s="905"/>
      <c r="C44" s="911"/>
      <c r="D44" s="159" t="s">
        <v>737</v>
      </c>
      <c r="E44" s="492">
        <v>79</v>
      </c>
      <c r="F44" s="492">
        <v>159</v>
      </c>
      <c r="G44" s="492">
        <v>126</v>
      </c>
      <c r="H44" s="492">
        <f>SUM(F44:G44)</f>
        <v>285</v>
      </c>
      <c r="I44" s="519">
        <f t="shared" si="0"/>
        <v>0.79245283018867929</v>
      </c>
    </row>
    <row r="45" spans="2:9">
      <c r="B45" s="905"/>
      <c r="C45" s="911"/>
      <c r="D45" s="159" t="s">
        <v>736</v>
      </c>
      <c r="E45" s="492">
        <v>85</v>
      </c>
      <c r="F45" s="492">
        <v>143</v>
      </c>
      <c r="G45" s="492">
        <v>156</v>
      </c>
      <c r="H45" s="492">
        <f>SUM(F45:G45)</f>
        <v>299</v>
      </c>
      <c r="I45" s="519">
        <f t="shared" si="0"/>
        <v>1.0909090909090908</v>
      </c>
    </row>
    <row r="46" spans="2:9">
      <c r="B46" s="905"/>
      <c r="C46" s="912"/>
      <c r="D46" s="161" t="s">
        <v>10</v>
      </c>
      <c r="E46" s="495">
        <f>SUM(E42:E45)</f>
        <v>366</v>
      </c>
      <c r="F46" s="495">
        <f>SUM(F42:F45)</f>
        <v>600</v>
      </c>
      <c r="G46" s="495">
        <f>SUM(G42:G45)</f>
        <v>545</v>
      </c>
      <c r="H46" s="495"/>
      <c r="I46" s="519">
        <f t="shared" si="0"/>
        <v>0.90833333333333333</v>
      </c>
    </row>
    <row r="47" spans="2:9" ht="12" customHeight="1">
      <c r="B47" s="905">
        <v>11</v>
      </c>
      <c r="C47" s="910" t="s">
        <v>426</v>
      </c>
      <c r="D47" s="162" t="s">
        <v>481</v>
      </c>
      <c r="E47" s="492">
        <v>61</v>
      </c>
      <c r="F47" s="492">
        <v>82</v>
      </c>
      <c r="G47" s="492">
        <v>85</v>
      </c>
      <c r="H47" s="492">
        <v>167</v>
      </c>
      <c r="I47" s="519">
        <f t="shared" si="0"/>
        <v>1.0365853658536586</v>
      </c>
    </row>
    <row r="48" spans="2:9">
      <c r="B48" s="905"/>
      <c r="C48" s="911"/>
      <c r="D48" s="162" t="s">
        <v>738</v>
      </c>
      <c r="E48" s="492">
        <v>100</v>
      </c>
      <c r="F48" s="492">
        <v>158</v>
      </c>
      <c r="G48" s="492">
        <v>141</v>
      </c>
      <c r="H48" s="492">
        <v>299</v>
      </c>
      <c r="I48" s="519">
        <f t="shared" si="0"/>
        <v>0.89240506329113922</v>
      </c>
    </row>
    <row r="49" spans="2:10" ht="13.5" customHeight="1">
      <c r="B49" s="905"/>
      <c r="C49" s="911"/>
      <c r="D49" s="162" t="s">
        <v>739</v>
      </c>
      <c r="E49" s="492">
        <v>42</v>
      </c>
      <c r="F49" s="492">
        <v>76</v>
      </c>
      <c r="G49" s="492">
        <v>73</v>
      </c>
      <c r="H49" s="492">
        <v>149</v>
      </c>
      <c r="I49" s="519">
        <f t="shared" si="0"/>
        <v>0.96052631578947367</v>
      </c>
    </row>
    <row r="50" spans="2:10">
      <c r="B50" s="905"/>
      <c r="C50" s="911"/>
      <c r="D50" s="162" t="s">
        <v>740</v>
      </c>
      <c r="E50" s="492">
        <v>33</v>
      </c>
      <c r="F50" s="492">
        <v>42</v>
      </c>
      <c r="G50" s="492">
        <v>30</v>
      </c>
      <c r="H50" s="492">
        <v>72</v>
      </c>
      <c r="I50" s="519">
        <f t="shared" si="0"/>
        <v>0.7142857142857143</v>
      </c>
    </row>
    <row r="51" spans="2:10" ht="12.75" customHeight="1">
      <c r="B51" s="905"/>
      <c r="C51" s="911"/>
      <c r="D51" s="162" t="s">
        <v>774</v>
      </c>
      <c r="E51" s="492">
        <v>81</v>
      </c>
      <c r="F51" s="492">
        <v>107</v>
      </c>
      <c r="G51" s="492">
        <v>112</v>
      </c>
      <c r="H51" s="492">
        <v>219</v>
      </c>
      <c r="I51" s="519">
        <f t="shared" si="0"/>
        <v>1.0467289719626167</v>
      </c>
    </row>
    <row r="52" spans="2:10">
      <c r="B52" s="905"/>
      <c r="C52" s="911"/>
      <c r="D52" s="162" t="s">
        <v>647</v>
      </c>
      <c r="E52" s="492">
        <v>281</v>
      </c>
      <c r="F52" s="492">
        <v>431</v>
      </c>
      <c r="G52" s="492">
        <v>409</v>
      </c>
      <c r="H52" s="492">
        <v>840</v>
      </c>
      <c r="I52" s="519">
        <f t="shared" si="0"/>
        <v>0.9489559164733179</v>
      </c>
    </row>
    <row r="53" spans="2:10">
      <c r="B53" s="905"/>
      <c r="C53" s="911"/>
      <c r="D53" s="162" t="s">
        <v>775</v>
      </c>
      <c r="E53" s="492">
        <v>42</v>
      </c>
      <c r="F53" s="492">
        <v>62</v>
      </c>
      <c r="G53" s="492">
        <v>66</v>
      </c>
      <c r="H53" s="492">
        <v>128</v>
      </c>
      <c r="I53" s="519">
        <f t="shared" si="0"/>
        <v>1.064516129032258</v>
      </c>
    </row>
    <row r="54" spans="2:10">
      <c r="B54" s="905"/>
      <c r="C54" s="911"/>
      <c r="D54" s="162" t="s">
        <v>741</v>
      </c>
      <c r="E54" s="492">
        <v>30</v>
      </c>
      <c r="F54" s="492">
        <v>40</v>
      </c>
      <c r="G54" s="492">
        <v>41</v>
      </c>
      <c r="H54" s="492">
        <v>81</v>
      </c>
      <c r="I54" s="519">
        <f t="shared" si="0"/>
        <v>1.0249999999999999</v>
      </c>
    </row>
    <row r="55" spans="2:10">
      <c r="B55" s="905"/>
      <c r="C55" s="912"/>
      <c r="D55" s="161" t="s">
        <v>10</v>
      </c>
      <c r="E55" s="495">
        <f>SUM(E47:E54)</f>
        <v>670</v>
      </c>
      <c r="F55" s="495">
        <f>SUM(F47:F54)</f>
        <v>998</v>
      </c>
      <c r="G55" s="495">
        <f>SUM(G47:G54)</f>
        <v>957</v>
      </c>
      <c r="H55" s="495">
        <f>SUM(H47:H54)</f>
        <v>1955</v>
      </c>
      <c r="I55" s="519">
        <f t="shared" si="0"/>
        <v>0.9589178356713427</v>
      </c>
    </row>
    <row r="56" spans="2:10">
      <c r="B56" s="905">
        <v>12</v>
      </c>
      <c r="C56" s="910" t="s">
        <v>427</v>
      </c>
      <c r="D56" s="163" t="s">
        <v>742</v>
      </c>
      <c r="E56" s="492">
        <v>160</v>
      </c>
      <c r="F56" s="492">
        <v>243</v>
      </c>
      <c r="G56" s="492">
        <v>234</v>
      </c>
      <c r="H56" s="492">
        <v>477</v>
      </c>
      <c r="I56" s="519">
        <f t="shared" si="0"/>
        <v>0.96296296296296291</v>
      </c>
    </row>
    <row r="57" spans="2:10">
      <c r="B57" s="905"/>
      <c r="C57" s="911"/>
      <c r="D57" s="163" t="s">
        <v>743</v>
      </c>
      <c r="E57" s="492">
        <v>142</v>
      </c>
      <c r="F57" s="492">
        <v>227</v>
      </c>
      <c r="G57" s="492">
        <v>190</v>
      </c>
      <c r="H57" s="492">
        <v>417</v>
      </c>
      <c r="I57" s="519">
        <f t="shared" si="0"/>
        <v>0.83700440528634357</v>
      </c>
    </row>
    <row r="58" spans="2:10">
      <c r="B58" s="905"/>
      <c r="C58" s="911"/>
      <c r="D58" s="163" t="s">
        <v>776</v>
      </c>
      <c r="E58" s="492">
        <v>40</v>
      </c>
      <c r="F58" s="492">
        <v>90</v>
      </c>
      <c r="G58" s="492">
        <v>105</v>
      </c>
      <c r="H58" s="492">
        <v>195</v>
      </c>
      <c r="I58" s="519">
        <f t="shared" si="0"/>
        <v>1.1666666666666667</v>
      </c>
    </row>
    <row r="59" spans="2:10">
      <c r="B59" s="905"/>
      <c r="C59" s="912"/>
      <c r="D59" s="160" t="s">
        <v>10</v>
      </c>
      <c r="E59" s="495">
        <f>SUM(E56:E58)</f>
        <v>342</v>
      </c>
      <c r="F59" s="495">
        <f>SUM(F56:F58)</f>
        <v>560</v>
      </c>
      <c r="G59" s="495">
        <f>SUM(G56:G58)</f>
        <v>529</v>
      </c>
      <c r="H59" s="495">
        <f>SUM(H56:H58)</f>
        <v>1089</v>
      </c>
      <c r="I59" s="519">
        <f t="shared" si="0"/>
        <v>0.94464285714285712</v>
      </c>
    </row>
    <row r="60" spans="2:10">
      <c r="B60" s="905">
        <v>13</v>
      </c>
      <c r="C60" s="907" t="s">
        <v>428</v>
      </c>
      <c r="D60" s="159" t="s">
        <v>759</v>
      </c>
      <c r="E60" s="492">
        <v>388</v>
      </c>
      <c r="F60" s="492">
        <v>563</v>
      </c>
      <c r="G60" s="492">
        <v>536</v>
      </c>
      <c r="H60" s="492">
        <v>1099</v>
      </c>
      <c r="I60" s="519">
        <f t="shared" si="0"/>
        <v>0.95204262877442269</v>
      </c>
      <c r="J60" s="751">
        <v>7</v>
      </c>
    </row>
    <row r="61" spans="2:10">
      <c r="B61" s="905"/>
      <c r="C61" s="908"/>
      <c r="D61" s="159" t="s">
        <v>760</v>
      </c>
      <c r="E61" s="492">
        <v>191</v>
      </c>
      <c r="F61" s="492">
        <v>301</v>
      </c>
      <c r="G61" s="492">
        <v>263</v>
      </c>
      <c r="H61" s="492">
        <v>564</v>
      </c>
      <c r="I61" s="519">
        <f t="shared" si="0"/>
        <v>0.87375415282392022</v>
      </c>
    </row>
    <row r="62" spans="2:10">
      <c r="B62" s="905"/>
      <c r="C62" s="908"/>
      <c r="D62" s="159" t="s">
        <v>519</v>
      </c>
      <c r="E62" s="492">
        <v>76</v>
      </c>
      <c r="F62" s="492">
        <v>114</v>
      </c>
      <c r="G62" s="492">
        <v>106</v>
      </c>
      <c r="H62" s="492">
        <v>220</v>
      </c>
      <c r="I62" s="519">
        <f t="shared" si="0"/>
        <v>0.92982456140350878</v>
      </c>
    </row>
    <row r="63" spans="2:10">
      <c r="B63" s="905"/>
      <c r="C63" s="909"/>
      <c r="D63" s="160" t="s">
        <v>10</v>
      </c>
      <c r="E63" s="495">
        <f>SUM(E60:E62)</f>
        <v>655</v>
      </c>
      <c r="F63" s="495">
        <f>SUM(F60:F62)</f>
        <v>978</v>
      </c>
      <c r="G63" s="495">
        <f>SUM(G60:G62)</f>
        <v>905</v>
      </c>
      <c r="H63" s="495">
        <f>SUM(H60:H62)</f>
        <v>1883</v>
      </c>
      <c r="I63" s="519">
        <f t="shared" si="0"/>
        <v>0.9253578732106339</v>
      </c>
    </row>
    <row r="64" spans="2:10">
      <c r="B64" s="905">
        <v>14</v>
      </c>
      <c r="C64" s="907" t="s">
        <v>429</v>
      </c>
      <c r="D64" s="159" t="s">
        <v>658</v>
      </c>
      <c r="E64" s="492">
        <v>246</v>
      </c>
      <c r="F64" s="492">
        <v>396</v>
      </c>
      <c r="G64" s="492">
        <v>352</v>
      </c>
      <c r="H64" s="492">
        <v>748</v>
      </c>
      <c r="I64" s="519">
        <f t="shared" si="0"/>
        <v>0.88888888888888884</v>
      </c>
    </row>
    <row r="65" spans="2:9">
      <c r="B65" s="905"/>
      <c r="C65" s="908"/>
      <c r="D65" s="159" t="s">
        <v>1</v>
      </c>
      <c r="E65" s="492">
        <v>149</v>
      </c>
      <c r="F65" s="492">
        <v>269</v>
      </c>
      <c r="G65" s="492">
        <v>246</v>
      </c>
      <c r="H65" s="492">
        <v>515</v>
      </c>
      <c r="I65" s="519">
        <f t="shared" si="0"/>
        <v>0.91449814126394047</v>
      </c>
    </row>
    <row r="66" spans="2:9">
      <c r="B66" s="905"/>
      <c r="C66" s="908"/>
      <c r="D66" s="164" t="s">
        <v>479</v>
      </c>
      <c r="E66" s="492">
        <v>31</v>
      </c>
      <c r="F66" s="492">
        <v>63</v>
      </c>
      <c r="G66" s="492">
        <v>54</v>
      </c>
      <c r="H66" s="492">
        <v>117</v>
      </c>
      <c r="I66" s="519">
        <f t="shared" si="0"/>
        <v>0.8571428571428571</v>
      </c>
    </row>
    <row r="67" spans="2:9">
      <c r="B67" s="905"/>
      <c r="C67" s="909"/>
      <c r="D67" s="165" t="s">
        <v>10</v>
      </c>
      <c r="E67" s="495">
        <f>SUM(E64:E66)</f>
        <v>426</v>
      </c>
      <c r="F67" s="495">
        <f>SUM(F64:F66)</f>
        <v>728</v>
      </c>
      <c r="G67" s="495">
        <f>SUM(G64:G66)</f>
        <v>652</v>
      </c>
      <c r="H67" s="495">
        <f>SUM(H64:H66)</f>
        <v>1380</v>
      </c>
      <c r="I67" s="519">
        <f t="shared" si="0"/>
        <v>0.89560439560439564</v>
      </c>
    </row>
    <row r="68" spans="2:9">
      <c r="B68" s="905">
        <v>15</v>
      </c>
      <c r="C68" s="907" t="s">
        <v>430</v>
      </c>
      <c r="D68" s="159" t="s">
        <v>475</v>
      </c>
      <c r="E68" s="492">
        <v>205</v>
      </c>
      <c r="F68" s="492">
        <v>301</v>
      </c>
      <c r="G68" s="492">
        <v>354</v>
      </c>
      <c r="H68" s="492">
        <v>655</v>
      </c>
      <c r="I68" s="519">
        <f t="shared" si="0"/>
        <v>1.176079734219269</v>
      </c>
    </row>
    <row r="69" spans="2:9">
      <c r="B69" s="905"/>
      <c r="C69" s="908"/>
      <c r="D69" s="166" t="s">
        <v>476</v>
      </c>
      <c r="E69" s="492">
        <v>88</v>
      </c>
      <c r="F69" s="492">
        <v>124</v>
      </c>
      <c r="G69" s="492">
        <v>134</v>
      </c>
      <c r="H69" s="492">
        <v>258</v>
      </c>
      <c r="I69" s="519">
        <f t="shared" ref="I69:I90" si="4">G69/F69</f>
        <v>1.0806451612903225</v>
      </c>
    </row>
    <row r="70" spans="2:9">
      <c r="B70" s="905"/>
      <c r="C70" s="908"/>
      <c r="D70" s="164" t="s">
        <v>477</v>
      </c>
      <c r="E70" s="492">
        <v>20</v>
      </c>
      <c r="F70" s="492">
        <v>21</v>
      </c>
      <c r="G70" s="492">
        <v>27</v>
      </c>
      <c r="H70" s="492">
        <v>48</v>
      </c>
      <c r="I70" s="519">
        <f t="shared" si="4"/>
        <v>1.2857142857142858</v>
      </c>
    </row>
    <row r="71" spans="2:9">
      <c r="B71" s="905"/>
      <c r="C71" s="909"/>
      <c r="D71" s="165" t="s">
        <v>10</v>
      </c>
      <c r="E71" s="495">
        <f>SUM(E68:E70)</f>
        <v>313</v>
      </c>
      <c r="F71" s="495">
        <f>SUM(F68:F70)</f>
        <v>446</v>
      </c>
      <c r="G71" s="495">
        <f>SUM(G68:G70)</f>
        <v>515</v>
      </c>
      <c r="H71" s="495">
        <f>SUM(H68:H70)</f>
        <v>961</v>
      </c>
      <c r="I71" s="519">
        <f t="shared" si="4"/>
        <v>1.1547085201793721</v>
      </c>
    </row>
    <row r="72" spans="2:9">
      <c r="B72" s="905"/>
      <c r="C72" s="907" t="s">
        <v>431</v>
      </c>
      <c r="D72" s="164" t="s">
        <v>473</v>
      </c>
      <c r="E72" s="492">
        <v>242</v>
      </c>
      <c r="F72" s="492">
        <v>419</v>
      </c>
      <c r="G72" s="492">
        <v>312</v>
      </c>
      <c r="H72" s="492">
        <v>731</v>
      </c>
      <c r="I72" s="519">
        <f t="shared" si="4"/>
        <v>0.74463007159904537</v>
      </c>
    </row>
    <row r="73" spans="2:9">
      <c r="B73" s="905"/>
      <c r="C73" s="908"/>
      <c r="D73" s="164" t="s">
        <v>474</v>
      </c>
      <c r="E73" s="492">
        <v>226</v>
      </c>
      <c r="F73" s="492">
        <v>354</v>
      </c>
      <c r="G73" s="492">
        <v>233</v>
      </c>
      <c r="H73" s="492">
        <v>587</v>
      </c>
      <c r="I73" s="519">
        <f t="shared" si="4"/>
        <v>0.65819209039548021</v>
      </c>
    </row>
    <row r="74" spans="2:9">
      <c r="B74" s="905"/>
      <c r="C74" s="909"/>
      <c r="D74" s="165" t="s">
        <v>10</v>
      </c>
      <c r="E74" s="495">
        <f>SUM(E72:E73)</f>
        <v>468</v>
      </c>
      <c r="F74" s="495">
        <f>SUM(F72:F73)</f>
        <v>773</v>
      </c>
      <c r="G74" s="495">
        <f>SUM(G72:G73)</f>
        <v>545</v>
      </c>
      <c r="H74" s="495">
        <f>SUM(H72:H73)</f>
        <v>1318</v>
      </c>
      <c r="I74" s="519">
        <f t="shared" si="4"/>
        <v>0.70504527813712803</v>
      </c>
    </row>
    <row r="75" spans="2:9">
      <c r="B75" s="905">
        <v>17</v>
      </c>
      <c r="C75" s="907" t="s">
        <v>721</v>
      </c>
      <c r="D75" s="164" t="s">
        <v>471</v>
      </c>
      <c r="E75" s="492">
        <v>105</v>
      </c>
      <c r="F75" s="492">
        <v>142</v>
      </c>
      <c r="G75" s="492">
        <v>145</v>
      </c>
      <c r="H75" s="492">
        <v>287</v>
      </c>
      <c r="I75" s="519">
        <f t="shared" si="4"/>
        <v>1.0211267605633803</v>
      </c>
    </row>
    <row r="76" spans="2:9">
      <c r="B76" s="905"/>
      <c r="C76" s="908"/>
      <c r="D76" s="164" t="s">
        <v>472</v>
      </c>
      <c r="E76" s="492">
        <v>129</v>
      </c>
      <c r="F76" s="492">
        <v>203</v>
      </c>
      <c r="G76" s="492">
        <v>179</v>
      </c>
      <c r="H76" s="492">
        <v>382</v>
      </c>
      <c r="I76" s="519">
        <f t="shared" si="4"/>
        <v>0.88177339901477836</v>
      </c>
    </row>
    <row r="77" spans="2:9">
      <c r="B77" s="905"/>
      <c r="C77" s="909"/>
      <c r="D77" s="165" t="s">
        <v>10</v>
      </c>
      <c r="E77" s="495">
        <f>SUM(E75:E76)</f>
        <v>234</v>
      </c>
      <c r="F77" s="495">
        <f>SUM(F75:F76)</f>
        <v>345</v>
      </c>
      <c r="G77" s="495">
        <f>SUM(G75:G76)</f>
        <v>324</v>
      </c>
      <c r="H77" s="495">
        <f>SUM(H75:H76)</f>
        <v>669</v>
      </c>
      <c r="I77" s="519">
        <f t="shared" si="4"/>
        <v>0.93913043478260871</v>
      </c>
    </row>
    <row r="78" spans="2:9">
      <c r="B78" s="905">
        <v>18</v>
      </c>
      <c r="C78" s="907" t="s">
        <v>433</v>
      </c>
      <c r="D78" s="164" t="s">
        <v>627</v>
      </c>
      <c r="E78" s="492">
        <v>141</v>
      </c>
      <c r="F78" s="492">
        <v>198</v>
      </c>
      <c r="G78" s="492">
        <v>201</v>
      </c>
      <c r="H78" s="492">
        <v>399</v>
      </c>
      <c r="I78" s="519">
        <f t="shared" si="4"/>
        <v>1.0151515151515151</v>
      </c>
    </row>
    <row r="79" spans="2:9">
      <c r="B79" s="905"/>
      <c r="C79" s="908"/>
      <c r="D79" s="164" t="s">
        <v>470</v>
      </c>
      <c r="E79" s="492">
        <v>207</v>
      </c>
      <c r="F79" s="492">
        <v>336</v>
      </c>
      <c r="G79" s="492">
        <v>251</v>
      </c>
      <c r="H79" s="492">
        <v>587</v>
      </c>
      <c r="I79" s="519">
        <f t="shared" si="4"/>
        <v>0.74702380952380953</v>
      </c>
    </row>
    <row r="80" spans="2:9">
      <c r="B80" s="905"/>
      <c r="C80" s="909"/>
      <c r="D80" s="167" t="s">
        <v>10</v>
      </c>
      <c r="E80" s="495">
        <f>SUM(E78:E79)</f>
        <v>348</v>
      </c>
      <c r="F80" s="495">
        <f>SUM(F78:F79)</f>
        <v>534</v>
      </c>
      <c r="G80" s="495">
        <f>SUM(G78:G79)</f>
        <v>452</v>
      </c>
      <c r="H80" s="495">
        <f>SUM(H78:H79)</f>
        <v>986</v>
      </c>
      <c r="I80" s="519">
        <f t="shared" si="4"/>
        <v>0.84644194756554303</v>
      </c>
    </row>
    <row r="81" spans="2:9">
      <c r="B81" s="905">
        <v>19</v>
      </c>
      <c r="C81" s="907" t="s">
        <v>434</v>
      </c>
      <c r="D81" s="159" t="s">
        <v>469</v>
      </c>
      <c r="E81" s="492">
        <v>30</v>
      </c>
      <c r="F81" s="492">
        <v>46</v>
      </c>
      <c r="G81" s="492">
        <v>37</v>
      </c>
      <c r="H81" s="492">
        <v>83</v>
      </c>
      <c r="I81" s="519">
        <f t="shared" si="4"/>
        <v>0.80434782608695654</v>
      </c>
    </row>
    <row r="82" spans="2:9">
      <c r="B82" s="905"/>
      <c r="C82" s="908"/>
      <c r="D82" s="159" t="s">
        <v>733</v>
      </c>
      <c r="E82" s="492">
        <v>19</v>
      </c>
      <c r="F82" s="492">
        <v>22</v>
      </c>
      <c r="G82" s="492">
        <v>26</v>
      </c>
      <c r="H82" s="492">
        <v>48</v>
      </c>
      <c r="I82" s="519">
        <f t="shared" si="4"/>
        <v>1.1818181818181819</v>
      </c>
    </row>
    <row r="83" spans="2:9">
      <c r="B83" s="905"/>
      <c r="C83" s="908"/>
      <c r="D83" s="159" t="s">
        <v>744</v>
      </c>
      <c r="E83" s="492">
        <v>138</v>
      </c>
      <c r="F83" s="492">
        <v>208</v>
      </c>
      <c r="G83" s="492">
        <v>194</v>
      </c>
      <c r="H83" s="492">
        <v>402</v>
      </c>
      <c r="I83" s="519">
        <f t="shared" si="4"/>
        <v>0.93269230769230771</v>
      </c>
    </row>
    <row r="84" spans="2:9">
      <c r="B84" s="905"/>
      <c r="C84" s="908"/>
      <c r="D84" s="159" t="s">
        <v>761</v>
      </c>
      <c r="E84" s="492">
        <v>11</v>
      </c>
      <c r="F84" s="492">
        <v>19</v>
      </c>
      <c r="G84" s="492">
        <v>17</v>
      </c>
      <c r="H84" s="492">
        <v>36</v>
      </c>
      <c r="I84" s="519">
        <f t="shared" si="4"/>
        <v>0.89473684210526316</v>
      </c>
    </row>
    <row r="85" spans="2:9">
      <c r="B85" s="905"/>
      <c r="C85" s="908"/>
      <c r="D85" s="164" t="s">
        <v>745</v>
      </c>
      <c r="E85" s="492">
        <v>99</v>
      </c>
      <c r="F85" s="492">
        <v>148</v>
      </c>
      <c r="G85" s="492">
        <v>141</v>
      </c>
      <c r="H85" s="492">
        <v>289</v>
      </c>
      <c r="I85" s="519">
        <f t="shared" si="4"/>
        <v>0.95270270270270274</v>
      </c>
    </row>
    <row r="86" spans="2:9">
      <c r="B86" s="905"/>
      <c r="C86" s="908"/>
      <c r="D86" s="159" t="s">
        <v>610</v>
      </c>
      <c r="E86" s="492">
        <v>7</v>
      </c>
      <c r="F86" s="492">
        <v>12</v>
      </c>
      <c r="G86" s="492">
        <v>8</v>
      </c>
      <c r="H86" s="492">
        <v>20</v>
      </c>
      <c r="I86" s="519">
        <f t="shared" si="4"/>
        <v>0.66666666666666663</v>
      </c>
    </row>
    <row r="87" spans="2:9">
      <c r="B87" s="905"/>
      <c r="C87" s="909"/>
      <c r="D87" s="165" t="s">
        <v>10</v>
      </c>
      <c r="E87" s="495">
        <f>SUM(E81:E86)</f>
        <v>304</v>
      </c>
      <c r="F87" s="495">
        <f>SUM(F81:F86)</f>
        <v>455</v>
      </c>
      <c r="G87" s="495">
        <f>SUM(G81:G86)</f>
        <v>423</v>
      </c>
      <c r="H87" s="495">
        <f>SUM(H81:H86)</f>
        <v>878</v>
      </c>
      <c r="I87" s="519">
        <f t="shared" si="4"/>
        <v>0.9296703296703297</v>
      </c>
    </row>
    <row r="88" spans="2:9">
      <c r="B88" s="905">
        <v>20</v>
      </c>
      <c r="C88" s="907" t="s">
        <v>435</v>
      </c>
      <c r="D88" s="164" t="s">
        <v>489</v>
      </c>
      <c r="E88" s="492">
        <v>208</v>
      </c>
      <c r="F88" s="492">
        <v>293</v>
      </c>
      <c r="G88" s="492">
        <v>286</v>
      </c>
      <c r="H88" s="492">
        <v>579</v>
      </c>
      <c r="I88" s="519">
        <f t="shared" si="4"/>
        <v>0.97610921501706482</v>
      </c>
    </row>
    <row r="89" spans="2:9">
      <c r="B89" s="905"/>
      <c r="C89" s="908"/>
      <c r="D89" s="164" t="s">
        <v>490</v>
      </c>
      <c r="E89" s="492">
        <v>177</v>
      </c>
      <c r="F89" s="492">
        <v>242</v>
      </c>
      <c r="G89" s="492">
        <v>231</v>
      </c>
      <c r="H89" s="492">
        <v>473</v>
      </c>
      <c r="I89" s="519">
        <f t="shared" si="4"/>
        <v>0.95454545454545459</v>
      </c>
    </row>
    <row r="90" spans="2:9">
      <c r="B90" s="905"/>
      <c r="C90" s="908"/>
      <c r="D90" s="164" t="s">
        <v>491</v>
      </c>
      <c r="E90" s="492">
        <v>87</v>
      </c>
      <c r="F90" s="492">
        <v>107</v>
      </c>
      <c r="G90" s="492">
        <v>132</v>
      </c>
      <c r="H90" s="492">
        <v>239</v>
      </c>
      <c r="I90" s="519">
        <f t="shared" si="4"/>
        <v>1.233644859813084</v>
      </c>
    </row>
    <row r="91" spans="2:9">
      <c r="B91" s="905"/>
      <c r="C91" s="909"/>
      <c r="D91" s="165" t="s">
        <v>10</v>
      </c>
      <c r="E91" s="495">
        <f>SUM(E88:E90)</f>
        <v>472</v>
      </c>
      <c r="F91" s="495">
        <f>SUM(F88:F90)</f>
        <v>642</v>
      </c>
      <c r="G91" s="495">
        <f>SUM(G88:G90)</f>
        <v>649</v>
      </c>
      <c r="H91" s="495">
        <f>SUM(H88:H90)</f>
        <v>1291</v>
      </c>
      <c r="I91" s="519">
        <f>G91/F91</f>
        <v>1.0109034267912773</v>
      </c>
    </row>
    <row r="92" spans="2:9">
      <c r="B92" s="905">
        <v>21</v>
      </c>
      <c r="C92" s="907" t="s">
        <v>436</v>
      </c>
      <c r="D92" s="159" t="s">
        <v>644</v>
      </c>
      <c r="E92" s="492">
        <v>201</v>
      </c>
      <c r="F92" s="492">
        <v>372</v>
      </c>
      <c r="G92" s="492">
        <v>305</v>
      </c>
      <c r="H92" s="492">
        <v>677</v>
      </c>
      <c r="I92" s="519">
        <f t="shared" ref="I92:I121" si="5">G92/F92</f>
        <v>0.81989247311827962</v>
      </c>
    </row>
    <row r="93" spans="2:9" ht="30">
      <c r="B93" s="905"/>
      <c r="C93" s="908"/>
      <c r="D93" s="164" t="s">
        <v>777</v>
      </c>
      <c r="E93" s="492">
        <v>163</v>
      </c>
      <c r="F93" s="492">
        <v>318</v>
      </c>
      <c r="G93" s="492">
        <v>255</v>
      </c>
      <c r="H93" s="492">
        <v>573</v>
      </c>
      <c r="I93" s="519">
        <f t="shared" si="5"/>
        <v>0.80188679245283023</v>
      </c>
    </row>
    <row r="94" spans="2:9" ht="30">
      <c r="B94" s="905"/>
      <c r="C94" s="908"/>
      <c r="D94" s="164" t="s">
        <v>778</v>
      </c>
      <c r="E94" s="492">
        <v>172</v>
      </c>
      <c r="F94" s="492">
        <v>313</v>
      </c>
      <c r="G94" s="492">
        <v>253</v>
      </c>
      <c r="H94" s="492">
        <v>566</v>
      </c>
      <c r="I94" s="519">
        <f t="shared" si="5"/>
        <v>0.80830670926517567</v>
      </c>
    </row>
    <row r="95" spans="2:9">
      <c r="B95" s="905"/>
      <c r="C95" s="909"/>
      <c r="D95" s="165" t="s">
        <v>10</v>
      </c>
      <c r="E95" s="495">
        <f>SUM(E92:E94)</f>
        <v>536</v>
      </c>
      <c r="F95" s="495">
        <f>SUM(F92:F94)</f>
        <v>1003</v>
      </c>
      <c r="G95" s="495">
        <f>SUM(G92:G94)</f>
        <v>813</v>
      </c>
      <c r="H95" s="495">
        <f>SUM(H92:H94)</f>
        <v>1816</v>
      </c>
      <c r="I95" s="519">
        <f t="shared" si="5"/>
        <v>0.810568295114656</v>
      </c>
    </row>
    <row r="96" spans="2:9">
      <c r="B96" s="905">
        <v>22</v>
      </c>
      <c r="C96" s="907" t="s">
        <v>437</v>
      </c>
      <c r="D96" s="159" t="s">
        <v>468</v>
      </c>
      <c r="E96" s="492">
        <v>32</v>
      </c>
      <c r="F96" s="492">
        <v>61</v>
      </c>
      <c r="G96" s="492">
        <v>43</v>
      </c>
      <c r="H96" s="492">
        <v>104</v>
      </c>
      <c r="I96" s="519">
        <f t="shared" si="5"/>
        <v>0.70491803278688525</v>
      </c>
    </row>
    <row r="97" spans="2:9">
      <c r="B97" s="905"/>
      <c r="C97" s="908"/>
      <c r="D97" s="159" t="s">
        <v>763</v>
      </c>
      <c r="E97" s="492">
        <v>206</v>
      </c>
      <c r="F97" s="492">
        <v>317</v>
      </c>
      <c r="G97" s="492">
        <v>278</v>
      </c>
      <c r="H97" s="492">
        <v>595</v>
      </c>
      <c r="I97" s="519">
        <f t="shared" si="5"/>
        <v>0.87697160883280756</v>
      </c>
    </row>
    <row r="98" spans="2:9">
      <c r="B98" s="905"/>
      <c r="C98" s="908"/>
      <c r="D98" s="159" t="s">
        <v>762</v>
      </c>
      <c r="E98" s="492">
        <v>358</v>
      </c>
      <c r="F98" s="492">
        <v>574</v>
      </c>
      <c r="G98" s="492">
        <v>511</v>
      </c>
      <c r="H98" s="492">
        <v>1085</v>
      </c>
      <c r="I98" s="519">
        <f t="shared" si="5"/>
        <v>0.8902439024390244</v>
      </c>
    </row>
    <row r="99" spans="2:9">
      <c r="B99" s="905"/>
      <c r="C99" s="909"/>
      <c r="D99" s="159" t="s">
        <v>10</v>
      </c>
      <c r="E99" s="495">
        <f>SUM(E96:E98)</f>
        <v>596</v>
      </c>
      <c r="F99" s="495">
        <f>SUM(F96:F98)</f>
        <v>952</v>
      </c>
      <c r="G99" s="495">
        <f>SUM(G96:G98)</f>
        <v>832</v>
      </c>
      <c r="H99" s="495">
        <f>SUM(H96:H98)</f>
        <v>1784</v>
      </c>
      <c r="I99" s="519">
        <f t="shared" si="5"/>
        <v>0.87394957983193278</v>
      </c>
    </row>
    <row r="100" spans="2:9" ht="11.25" customHeight="1">
      <c r="B100" s="905">
        <v>23</v>
      </c>
      <c r="C100" s="907" t="s">
        <v>438</v>
      </c>
      <c r="D100" s="159" t="s">
        <v>765</v>
      </c>
      <c r="E100" s="492">
        <v>165</v>
      </c>
      <c r="F100" s="492">
        <v>262</v>
      </c>
      <c r="G100" s="492">
        <v>260</v>
      </c>
      <c r="H100" s="492">
        <v>522</v>
      </c>
      <c r="I100" s="519">
        <f t="shared" si="5"/>
        <v>0.99236641221374045</v>
      </c>
    </row>
    <row r="101" spans="2:9" ht="14.25" customHeight="1">
      <c r="B101" s="905"/>
      <c r="C101" s="908"/>
      <c r="D101" s="159" t="s">
        <v>468</v>
      </c>
      <c r="E101" s="492">
        <v>167</v>
      </c>
      <c r="F101" s="492">
        <v>283</v>
      </c>
      <c r="G101" s="492">
        <v>254</v>
      </c>
      <c r="H101" s="492">
        <v>537</v>
      </c>
      <c r="I101" s="519">
        <f t="shared" si="5"/>
        <v>0.8975265017667845</v>
      </c>
    </row>
    <row r="102" spans="2:9">
      <c r="B102" s="905"/>
      <c r="C102" s="908"/>
      <c r="D102" s="159" t="s">
        <v>779</v>
      </c>
      <c r="E102" s="492">
        <v>104</v>
      </c>
      <c r="F102" s="492">
        <v>178</v>
      </c>
      <c r="G102" s="492">
        <v>176</v>
      </c>
      <c r="H102" s="492">
        <v>354</v>
      </c>
      <c r="I102" s="519">
        <f t="shared" si="5"/>
        <v>0.9887640449438202</v>
      </c>
    </row>
    <row r="103" spans="2:9">
      <c r="B103" s="905"/>
      <c r="C103" s="908"/>
      <c r="D103" s="159" t="s">
        <v>780</v>
      </c>
      <c r="E103" s="492">
        <v>50</v>
      </c>
      <c r="F103" s="492">
        <v>91</v>
      </c>
      <c r="G103" s="492">
        <v>86</v>
      </c>
      <c r="H103" s="492">
        <v>117</v>
      </c>
      <c r="I103" s="519">
        <f t="shared" si="5"/>
        <v>0.94505494505494503</v>
      </c>
    </row>
    <row r="104" spans="2:9">
      <c r="B104" s="905"/>
      <c r="C104" s="908"/>
      <c r="D104" s="159" t="s">
        <v>746</v>
      </c>
      <c r="E104" s="492">
        <v>7</v>
      </c>
      <c r="F104" s="492">
        <v>29</v>
      </c>
      <c r="G104" s="492">
        <v>31</v>
      </c>
      <c r="H104" s="492">
        <v>60</v>
      </c>
      <c r="I104" s="519">
        <f t="shared" si="5"/>
        <v>1.0689655172413792</v>
      </c>
    </row>
    <row r="105" spans="2:9">
      <c r="B105" s="905"/>
      <c r="C105" s="908"/>
      <c r="D105" s="159" t="s">
        <v>781</v>
      </c>
      <c r="E105" s="492">
        <v>57</v>
      </c>
      <c r="F105" s="492">
        <v>109</v>
      </c>
      <c r="G105" s="492">
        <v>108</v>
      </c>
      <c r="H105" s="492">
        <v>217</v>
      </c>
      <c r="I105" s="519">
        <f t="shared" si="5"/>
        <v>0.99082568807339455</v>
      </c>
    </row>
    <row r="106" spans="2:9">
      <c r="B106" s="905"/>
      <c r="C106" s="908"/>
      <c r="D106" s="159" t="s">
        <v>782</v>
      </c>
      <c r="E106" s="492">
        <v>20</v>
      </c>
      <c r="F106" s="492">
        <v>55</v>
      </c>
      <c r="G106" s="492">
        <v>37</v>
      </c>
      <c r="H106" s="492">
        <v>92</v>
      </c>
      <c r="I106" s="519">
        <f t="shared" si="5"/>
        <v>0.67272727272727273</v>
      </c>
    </row>
    <row r="107" spans="2:9">
      <c r="B107" s="905"/>
      <c r="C107" s="909"/>
      <c r="D107" s="165" t="s">
        <v>10</v>
      </c>
      <c r="E107" s="495">
        <f>SUM(E100:E106)</f>
        <v>570</v>
      </c>
      <c r="F107" s="495">
        <f>SUM(F100:F106)</f>
        <v>1007</v>
      </c>
      <c r="G107" s="495">
        <f>SUM(G100:G106)</f>
        <v>952</v>
      </c>
      <c r="H107" s="495">
        <f>SUM(H100:H106)</f>
        <v>1899</v>
      </c>
      <c r="I107" s="519">
        <f t="shared" si="5"/>
        <v>0.94538232373386299</v>
      </c>
    </row>
    <row r="108" spans="2:9">
      <c r="B108" s="905">
        <v>24</v>
      </c>
      <c r="C108" s="907" t="s">
        <v>439</v>
      </c>
      <c r="D108" s="164" t="s">
        <v>628</v>
      </c>
      <c r="E108" s="492">
        <v>38</v>
      </c>
      <c r="F108" s="492">
        <v>69</v>
      </c>
      <c r="G108" s="492">
        <v>67</v>
      </c>
      <c r="H108" s="492">
        <v>136</v>
      </c>
      <c r="I108" s="519">
        <f t="shared" si="5"/>
        <v>0.97101449275362317</v>
      </c>
    </row>
    <row r="109" spans="2:9">
      <c r="B109" s="905"/>
      <c r="C109" s="908"/>
      <c r="D109" s="164" t="s">
        <v>629</v>
      </c>
      <c r="E109" s="492">
        <v>331</v>
      </c>
      <c r="F109" s="492">
        <v>413</v>
      </c>
      <c r="G109" s="492">
        <v>433</v>
      </c>
      <c r="H109" s="492">
        <v>846</v>
      </c>
      <c r="I109" s="519">
        <f t="shared" si="5"/>
        <v>1.0484261501210654</v>
      </c>
    </row>
    <row r="110" spans="2:9">
      <c r="B110" s="905"/>
      <c r="C110" s="909"/>
      <c r="D110" s="165" t="s">
        <v>10</v>
      </c>
      <c r="E110" s="495">
        <f>SUM(E108:E109)</f>
        <v>369</v>
      </c>
      <c r="F110" s="495">
        <f>SUM(F108:F109)</f>
        <v>482</v>
      </c>
      <c r="G110" s="495">
        <f>SUM(G108:G109)</f>
        <v>500</v>
      </c>
      <c r="H110" s="495">
        <f>SUM(H108:H109)</f>
        <v>982</v>
      </c>
      <c r="I110" s="519">
        <f t="shared" si="5"/>
        <v>1.0373443983402491</v>
      </c>
    </row>
    <row r="111" spans="2:9">
      <c r="B111" s="905">
        <v>25</v>
      </c>
      <c r="C111" s="907" t="s">
        <v>465</v>
      </c>
      <c r="D111" s="164" t="s">
        <v>466</v>
      </c>
      <c r="E111" s="492">
        <v>21</v>
      </c>
      <c r="F111" s="492">
        <v>27</v>
      </c>
      <c r="G111" s="492">
        <v>25</v>
      </c>
      <c r="H111" s="492">
        <v>52</v>
      </c>
      <c r="I111" s="519">
        <f t="shared" si="5"/>
        <v>0.92592592592592593</v>
      </c>
    </row>
    <row r="112" spans="2:9">
      <c r="B112" s="905"/>
      <c r="C112" s="908"/>
      <c r="D112" s="164" t="s">
        <v>467</v>
      </c>
      <c r="E112" s="492">
        <v>101</v>
      </c>
      <c r="F112" s="492">
        <v>142</v>
      </c>
      <c r="G112" s="492">
        <v>130</v>
      </c>
      <c r="H112" s="492">
        <v>272</v>
      </c>
      <c r="I112" s="519">
        <f t="shared" si="5"/>
        <v>0.91549295774647887</v>
      </c>
    </row>
    <row r="113" spans="2:11">
      <c r="B113" s="905"/>
      <c r="C113" s="909"/>
      <c r="D113" s="165" t="s">
        <v>10</v>
      </c>
      <c r="E113" s="495">
        <f>SUM(E111:E112)</f>
        <v>122</v>
      </c>
      <c r="F113" s="495">
        <f>SUM(F111:F112)</f>
        <v>169</v>
      </c>
      <c r="G113" s="495">
        <f>SUM(G111:G112)</f>
        <v>155</v>
      </c>
      <c r="H113" s="495">
        <f>SUM(H111:H112)</f>
        <v>324</v>
      </c>
      <c r="I113" s="519">
        <f t="shared" si="5"/>
        <v>0.91715976331360949</v>
      </c>
    </row>
    <row r="114" spans="2:11">
      <c r="B114" s="905">
        <v>26</v>
      </c>
      <c r="C114" s="907" t="s">
        <v>462</v>
      </c>
      <c r="D114" s="164" t="s">
        <v>463</v>
      </c>
      <c r="E114" s="492">
        <v>126</v>
      </c>
      <c r="F114" s="492">
        <v>183</v>
      </c>
      <c r="G114" s="492">
        <v>157</v>
      </c>
      <c r="H114" s="492">
        <v>340</v>
      </c>
      <c r="I114" s="519">
        <f t="shared" si="5"/>
        <v>0.85792349726775952</v>
      </c>
      <c r="J114" s="751">
        <v>8</v>
      </c>
    </row>
    <row r="115" spans="2:11" ht="30">
      <c r="B115" s="905"/>
      <c r="C115" s="908"/>
      <c r="D115" s="164" t="s">
        <v>783</v>
      </c>
      <c r="E115" s="492">
        <v>36</v>
      </c>
      <c r="F115" s="492">
        <v>70</v>
      </c>
      <c r="G115" s="492">
        <v>58</v>
      </c>
      <c r="H115" s="492">
        <v>128</v>
      </c>
      <c r="I115" s="519">
        <f t="shared" si="5"/>
        <v>0.82857142857142863</v>
      </c>
    </row>
    <row r="116" spans="2:11">
      <c r="B116" s="905"/>
      <c r="C116" s="908"/>
      <c r="D116" s="164" t="s">
        <v>464</v>
      </c>
      <c r="E116" s="492">
        <v>16</v>
      </c>
      <c r="F116" s="492">
        <v>22</v>
      </c>
      <c r="G116" s="492">
        <v>26</v>
      </c>
      <c r="H116" s="492">
        <v>48</v>
      </c>
      <c r="I116" s="519">
        <f t="shared" si="5"/>
        <v>1.1818181818181819</v>
      </c>
    </row>
    <row r="117" spans="2:11">
      <c r="B117" s="905"/>
      <c r="C117" s="909"/>
      <c r="D117" s="165" t="s">
        <v>10</v>
      </c>
      <c r="E117" s="495">
        <f>SUM(E114:E116)</f>
        <v>178</v>
      </c>
      <c r="F117" s="495">
        <f>SUM(F114:F116)</f>
        <v>275</v>
      </c>
      <c r="G117" s="495">
        <f>SUM(G114:G116)</f>
        <v>241</v>
      </c>
      <c r="H117" s="495">
        <f>SUM(H114:H116)</f>
        <v>516</v>
      </c>
      <c r="I117" s="519">
        <f t="shared" si="5"/>
        <v>0.87636363636363634</v>
      </c>
    </row>
    <row r="118" spans="2:11">
      <c r="B118" s="905">
        <v>27</v>
      </c>
      <c r="C118" s="907" t="s">
        <v>645</v>
      </c>
      <c r="D118" s="159" t="s">
        <v>747</v>
      </c>
      <c r="E118" s="492">
        <v>141</v>
      </c>
      <c r="F118" s="492">
        <v>168</v>
      </c>
      <c r="G118" s="492">
        <v>141</v>
      </c>
      <c r="H118" s="492">
        <v>309</v>
      </c>
      <c r="I118" s="519">
        <f t="shared" si="5"/>
        <v>0.8392857142857143</v>
      </c>
    </row>
    <row r="119" spans="2:11">
      <c r="B119" s="905"/>
      <c r="C119" s="908"/>
      <c r="D119" s="159" t="s">
        <v>764</v>
      </c>
      <c r="E119" s="492">
        <v>321</v>
      </c>
      <c r="F119" s="492">
        <v>341</v>
      </c>
      <c r="G119" s="492">
        <v>310</v>
      </c>
      <c r="H119" s="492">
        <v>651</v>
      </c>
      <c r="I119" s="519">
        <f t="shared" si="5"/>
        <v>0.90909090909090906</v>
      </c>
    </row>
    <row r="120" spans="2:11">
      <c r="B120" s="905"/>
      <c r="C120" s="908"/>
      <c r="D120" s="159" t="s">
        <v>690</v>
      </c>
      <c r="E120" s="492">
        <v>84</v>
      </c>
      <c r="F120" s="492">
        <v>98</v>
      </c>
      <c r="G120" s="492">
        <v>99</v>
      </c>
      <c r="H120" s="492">
        <v>197</v>
      </c>
      <c r="I120" s="519">
        <f t="shared" si="5"/>
        <v>1.010204081632653</v>
      </c>
    </row>
    <row r="121" spans="2:11">
      <c r="B121" s="905"/>
      <c r="C121" s="908"/>
      <c r="D121" s="159" t="s">
        <v>748</v>
      </c>
      <c r="E121" s="492">
        <v>52</v>
      </c>
      <c r="F121" s="492">
        <v>72</v>
      </c>
      <c r="G121" s="492">
        <v>73</v>
      </c>
      <c r="H121" s="492">
        <v>145</v>
      </c>
      <c r="I121" s="519">
        <f t="shared" si="5"/>
        <v>1.0138888888888888</v>
      </c>
    </row>
    <row r="122" spans="2:11">
      <c r="B122" s="905"/>
      <c r="C122" s="908"/>
      <c r="D122" s="159" t="s">
        <v>750</v>
      </c>
      <c r="E122" s="492">
        <v>33</v>
      </c>
      <c r="F122" s="492">
        <v>58</v>
      </c>
      <c r="G122" s="492">
        <v>54</v>
      </c>
      <c r="H122" s="492">
        <v>112</v>
      </c>
      <c r="I122" s="519">
        <f>G122/F122</f>
        <v>0.93103448275862066</v>
      </c>
    </row>
    <row r="123" spans="2:11">
      <c r="B123" s="905"/>
      <c r="C123" s="908"/>
      <c r="D123" s="159" t="s">
        <v>659</v>
      </c>
      <c r="E123" s="492">
        <v>1218</v>
      </c>
      <c r="F123" s="492">
        <v>1410</v>
      </c>
      <c r="G123" s="492">
        <v>1483</v>
      </c>
      <c r="H123" s="492">
        <v>2893</v>
      </c>
      <c r="I123" s="519">
        <f t="shared" ref="I123:I144" si="6">G123/F123</f>
        <v>1.0517730496453901</v>
      </c>
    </row>
    <row r="124" spans="2:11">
      <c r="B124" s="905"/>
      <c r="C124" s="909"/>
      <c r="D124" s="165" t="s">
        <v>10</v>
      </c>
      <c r="E124" s="495">
        <f>SUM(E118:E123)</f>
        <v>1849</v>
      </c>
      <c r="F124" s="495">
        <f>SUM(F118:F123)</f>
        <v>2147</v>
      </c>
      <c r="G124" s="495">
        <f>SUM(G118:G123)</f>
        <v>2160</v>
      </c>
      <c r="H124" s="495">
        <f>SUM(H118:H123)</f>
        <v>4307</v>
      </c>
      <c r="I124" s="519">
        <f t="shared" si="6"/>
        <v>1.0060549604098743</v>
      </c>
    </row>
    <row r="125" spans="2:11">
      <c r="B125" s="905">
        <v>28</v>
      </c>
      <c r="C125" s="907" t="s">
        <v>457</v>
      </c>
      <c r="D125" s="164" t="s">
        <v>458</v>
      </c>
      <c r="E125" s="492">
        <v>326</v>
      </c>
      <c r="F125" s="492">
        <v>520</v>
      </c>
      <c r="G125" s="492">
        <v>507</v>
      </c>
      <c r="H125" s="492">
        <f>F125+G125</f>
        <v>1027</v>
      </c>
      <c r="I125" s="519">
        <f t="shared" si="6"/>
        <v>0.97499999999999998</v>
      </c>
    </row>
    <row r="126" spans="2:11">
      <c r="B126" s="905"/>
      <c r="C126" s="908"/>
      <c r="D126" s="164" t="s">
        <v>461</v>
      </c>
      <c r="E126" s="492">
        <v>52</v>
      </c>
      <c r="F126" s="492">
        <v>78</v>
      </c>
      <c r="G126" s="492">
        <v>72</v>
      </c>
      <c r="H126" s="492">
        <f t="shared" ref="H126:H129" si="7">F126+G126</f>
        <v>150</v>
      </c>
      <c r="I126" s="519">
        <f t="shared" si="6"/>
        <v>0.92307692307692313</v>
      </c>
    </row>
    <row r="127" spans="2:11">
      <c r="B127" s="905"/>
      <c r="C127" s="908"/>
      <c r="D127" s="164" t="s">
        <v>459</v>
      </c>
      <c r="E127" s="492">
        <v>135</v>
      </c>
      <c r="F127" s="492">
        <v>234</v>
      </c>
      <c r="G127" s="492">
        <v>217</v>
      </c>
      <c r="H127" s="492">
        <f t="shared" si="7"/>
        <v>451</v>
      </c>
      <c r="I127" s="519">
        <f t="shared" si="6"/>
        <v>0.92735042735042739</v>
      </c>
    </row>
    <row r="128" spans="2:11">
      <c r="B128" s="905"/>
      <c r="C128" s="908"/>
      <c r="D128" s="164" t="s">
        <v>460</v>
      </c>
      <c r="E128" s="492">
        <v>158</v>
      </c>
      <c r="F128" s="492">
        <v>260</v>
      </c>
      <c r="G128" s="492">
        <v>216</v>
      </c>
      <c r="H128" s="492">
        <f t="shared" si="7"/>
        <v>476</v>
      </c>
      <c r="I128" s="519">
        <f t="shared" si="6"/>
        <v>0.83076923076923082</v>
      </c>
      <c r="K128" s="250"/>
    </row>
    <row r="129" spans="2:9">
      <c r="B129" s="905"/>
      <c r="C129" s="909"/>
      <c r="D129" s="165" t="s">
        <v>10</v>
      </c>
      <c r="E129" s="495">
        <f>SUM(E125:E128)</f>
        <v>671</v>
      </c>
      <c r="F129" s="495">
        <f>SUM(F125:F128)</f>
        <v>1092</v>
      </c>
      <c r="G129" s="495">
        <f>SUM(G125:G128)</f>
        <v>1012</v>
      </c>
      <c r="H129" s="495">
        <f t="shared" si="7"/>
        <v>2104</v>
      </c>
      <c r="I129" s="519">
        <f t="shared" si="6"/>
        <v>0.92673992673992678</v>
      </c>
    </row>
    <row r="130" spans="2:9">
      <c r="B130" s="905">
        <v>29</v>
      </c>
      <c r="C130" s="907" t="s">
        <v>513</v>
      </c>
      <c r="D130" s="159" t="s">
        <v>647</v>
      </c>
      <c r="E130" s="492">
        <v>233</v>
      </c>
      <c r="F130" s="492">
        <v>334</v>
      </c>
      <c r="G130" s="492">
        <v>333</v>
      </c>
      <c r="H130" s="492">
        <v>667</v>
      </c>
      <c r="I130" s="519">
        <f t="shared" si="6"/>
        <v>0.99700598802395213</v>
      </c>
    </row>
    <row r="131" spans="2:9">
      <c r="B131" s="905"/>
      <c r="C131" s="908"/>
      <c r="D131" s="159" t="s">
        <v>784</v>
      </c>
      <c r="E131" s="492">
        <v>95</v>
      </c>
      <c r="F131" s="492">
        <v>166</v>
      </c>
      <c r="G131" s="492">
        <v>129</v>
      </c>
      <c r="H131" s="492">
        <v>294</v>
      </c>
      <c r="I131" s="519">
        <f t="shared" si="6"/>
        <v>0.77710843373493976</v>
      </c>
    </row>
    <row r="132" spans="2:9">
      <c r="B132" s="905"/>
      <c r="C132" s="908"/>
      <c r="D132" s="159" t="s">
        <v>752</v>
      </c>
      <c r="E132" s="492">
        <v>78</v>
      </c>
      <c r="F132" s="492">
        <v>126</v>
      </c>
      <c r="G132" s="492">
        <v>129</v>
      </c>
      <c r="H132" s="492">
        <v>255</v>
      </c>
      <c r="I132" s="519">
        <f t="shared" si="6"/>
        <v>1.0238095238095237</v>
      </c>
    </row>
    <row r="133" spans="2:9">
      <c r="B133" s="905"/>
      <c r="C133" s="908"/>
      <c r="D133" s="164" t="s">
        <v>751</v>
      </c>
      <c r="E133" s="492">
        <v>151</v>
      </c>
      <c r="F133" s="492">
        <v>223</v>
      </c>
      <c r="G133" s="492">
        <v>241</v>
      </c>
      <c r="H133" s="492">
        <v>464</v>
      </c>
      <c r="I133" s="519">
        <f t="shared" si="6"/>
        <v>1.0807174887892377</v>
      </c>
    </row>
    <row r="134" spans="2:9">
      <c r="B134" s="905"/>
      <c r="C134" s="908"/>
      <c r="D134" s="159" t="s">
        <v>1365</v>
      </c>
      <c r="E134" s="492">
        <v>71</v>
      </c>
      <c r="F134" s="492">
        <v>109</v>
      </c>
      <c r="G134" s="492">
        <v>96</v>
      </c>
      <c r="H134" s="492">
        <v>205</v>
      </c>
      <c r="I134" s="519">
        <f t="shared" si="6"/>
        <v>0.88073394495412849</v>
      </c>
    </row>
    <row r="135" spans="2:9">
      <c r="B135" s="905"/>
      <c r="C135" s="909"/>
      <c r="D135" s="165" t="s">
        <v>10</v>
      </c>
      <c r="E135" s="495">
        <f>SUM(E130:E134)</f>
        <v>628</v>
      </c>
      <c r="F135" s="495">
        <f>SUM(F130:F134)</f>
        <v>958</v>
      </c>
      <c r="G135" s="495">
        <f>SUM(G130:G134)</f>
        <v>928</v>
      </c>
      <c r="H135" s="495">
        <f>SUM(H130:H134)</f>
        <v>1885</v>
      </c>
      <c r="I135" s="519">
        <f t="shared" si="6"/>
        <v>0.96868475991649272</v>
      </c>
    </row>
    <row r="136" spans="2:9">
      <c r="B136" s="905">
        <v>30</v>
      </c>
      <c r="C136" s="907" t="s">
        <v>445</v>
      </c>
      <c r="D136" s="164" t="s">
        <v>630</v>
      </c>
      <c r="E136" s="492">
        <v>167</v>
      </c>
      <c r="F136" s="492">
        <v>294</v>
      </c>
      <c r="G136" s="492">
        <v>248</v>
      </c>
      <c r="H136" s="492">
        <v>542</v>
      </c>
      <c r="I136" s="519">
        <f t="shared" si="6"/>
        <v>0.84353741496598644</v>
      </c>
    </row>
    <row r="137" spans="2:9">
      <c r="B137" s="905"/>
      <c r="C137" s="908"/>
      <c r="D137" s="164" t="s">
        <v>631</v>
      </c>
      <c r="E137" s="492">
        <v>159</v>
      </c>
      <c r="F137" s="492">
        <v>261</v>
      </c>
      <c r="G137" s="492">
        <v>223</v>
      </c>
      <c r="H137" s="492">
        <v>484</v>
      </c>
      <c r="I137" s="519">
        <f t="shared" si="6"/>
        <v>0.85440613026819923</v>
      </c>
    </row>
    <row r="138" spans="2:9">
      <c r="B138" s="905"/>
      <c r="C138" s="909"/>
      <c r="D138" s="160" t="s">
        <v>10</v>
      </c>
      <c r="E138" s="495">
        <f>SUM(E136:E137)</f>
        <v>326</v>
      </c>
      <c r="F138" s="495">
        <f>SUM(F136:F137)</f>
        <v>555</v>
      </c>
      <c r="G138" s="495">
        <f>SUM(G136:G137)</f>
        <v>471</v>
      </c>
      <c r="H138" s="495">
        <f>SUM(H136:H137)</f>
        <v>1026</v>
      </c>
      <c r="I138" s="519">
        <f t="shared" si="6"/>
        <v>0.84864864864864864</v>
      </c>
    </row>
    <row r="139" spans="2:9">
      <c r="B139" s="905">
        <v>31</v>
      </c>
      <c r="C139" s="907" t="s">
        <v>605</v>
      </c>
      <c r="D139" s="159" t="s">
        <v>649</v>
      </c>
      <c r="E139" s="492">
        <v>59</v>
      </c>
      <c r="F139" s="492">
        <v>86</v>
      </c>
      <c r="G139" s="492">
        <v>82</v>
      </c>
      <c r="H139" s="492">
        <v>168</v>
      </c>
      <c r="I139" s="519">
        <f t="shared" si="6"/>
        <v>0.95348837209302328</v>
      </c>
    </row>
    <row r="140" spans="2:9">
      <c r="B140" s="905"/>
      <c r="C140" s="908"/>
      <c r="D140" s="159" t="s">
        <v>753</v>
      </c>
      <c r="E140" s="492">
        <v>31</v>
      </c>
      <c r="F140" s="492">
        <v>49</v>
      </c>
      <c r="G140" s="492">
        <v>46</v>
      </c>
      <c r="H140" s="492">
        <v>95</v>
      </c>
      <c r="I140" s="519">
        <f t="shared" si="6"/>
        <v>0.93877551020408168</v>
      </c>
    </row>
    <row r="141" spans="2:9">
      <c r="B141" s="905"/>
      <c r="C141" s="908"/>
      <c r="D141" s="159" t="s">
        <v>754</v>
      </c>
      <c r="E141" s="492">
        <v>116</v>
      </c>
      <c r="F141" s="492">
        <v>179</v>
      </c>
      <c r="G141" s="492">
        <v>163</v>
      </c>
      <c r="H141" s="492">
        <v>342</v>
      </c>
      <c r="I141" s="519">
        <f t="shared" si="6"/>
        <v>0.91061452513966479</v>
      </c>
    </row>
    <row r="142" spans="2:9">
      <c r="B142" s="905"/>
      <c r="C142" s="909"/>
      <c r="D142" s="165" t="s">
        <v>10</v>
      </c>
      <c r="E142" s="495">
        <f>SUM(E139:E141)</f>
        <v>206</v>
      </c>
      <c r="F142" s="495">
        <f>SUM(F139:F141)</f>
        <v>314</v>
      </c>
      <c r="G142" s="495">
        <f>SUM(G139:G141)</f>
        <v>291</v>
      </c>
      <c r="H142" s="495">
        <f>SUM(H139:H141)</f>
        <v>605</v>
      </c>
      <c r="I142" s="519">
        <f t="shared" si="6"/>
        <v>0.92675159235668791</v>
      </c>
    </row>
    <row r="143" spans="2:9">
      <c r="B143" s="905">
        <v>32</v>
      </c>
      <c r="C143" s="906" t="s">
        <v>456</v>
      </c>
      <c r="D143" s="172" t="s">
        <v>454</v>
      </c>
      <c r="E143" s="492">
        <v>190</v>
      </c>
      <c r="F143" s="492">
        <v>339</v>
      </c>
      <c r="G143" s="492">
        <v>303</v>
      </c>
      <c r="H143" s="492">
        <v>642</v>
      </c>
      <c r="I143" s="519">
        <f t="shared" si="6"/>
        <v>0.89380530973451322</v>
      </c>
    </row>
    <row r="144" spans="2:9">
      <c r="B144" s="905"/>
      <c r="C144" s="906"/>
      <c r="D144" s="172" t="s">
        <v>455</v>
      </c>
      <c r="E144" s="492">
        <v>102</v>
      </c>
      <c r="F144" s="492">
        <v>174</v>
      </c>
      <c r="G144" s="492">
        <v>140</v>
      </c>
      <c r="H144" s="492">
        <v>314</v>
      </c>
      <c r="I144" s="519">
        <f t="shared" si="6"/>
        <v>0.8045977011494253</v>
      </c>
    </row>
    <row r="145" spans="2:9">
      <c r="B145" s="905"/>
      <c r="C145" s="906"/>
      <c r="D145" s="169" t="s">
        <v>10</v>
      </c>
      <c r="E145" s="495">
        <f>SUM(E143:E144)</f>
        <v>292</v>
      </c>
      <c r="F145" s="495">
        <f>SUM(F143:F144)</f>
        <v>513</v>
      </c>
      <c r="G145" s="495">
        <f>SUM(G143:G144)</f>
        <v>443</v>
      </c>
      <c r="H145" s="495">
        <f>SUM(H143:H144)</f>
        <v>956</v>
      </c>
      <c r="I145" s="519">
        <f>I148</f>
        <v>0</v>
      </c>
    </row>
    <row r="146" spans="2:9">
      <c r="B146" s="5"/>
      <c r="C146" s="170"/>
      <c r="D146" s="6"/>
      <c r="E146" s="6"/>
      <c r="F146" s="6"/>
      <c r="G146" s="6"/>
      <c r="H146" s="6"/>
      <c r="I146" s="171"/>
    </row>
    <row r="147" spans="2:9">
      <c r="D147" s="3"/>
      <c r="E147" s="3"/>
      <c r="F147" s="3"/>
      <c r="G147" s="3"/>
      <c r="H147" s="3"/>
      <c r="I147" s="129"/>
    </row>
    <row r="148" spans="2:9">
      <c r="D148" s="3"/>
      <c r="E148" s="3"/>
      <c r="F148" s="3"/>
      <c r="G148" s="3"/>
      <c r="H148" s="3"/>
      <c r="I148" s="129"/>
    </row>
    <row r="169" spans="10:10">
      <c r="J169">
        <v>9</v>
      </c>
    </row>
  </sheetData>
  <mergeCells count="71">
    <mergeCell ref="B4:B7"/>
    <mergeCell ref="C4:C7"/>
    <mergeCell ref="B8:B12"/>
    <mergeCell ref="C8:C12"/>
    <mergeCell ref="C27:C30"/>
    <mergeCell ref="B24:B26"/>
    <mergeCell ref="C24:C26"/>
    <mergeCell ref="B27:B30"/>
    <mergeCell ref="B13:B14"/>
    <mergeCell ref="C13:C14"/>
    <mergeCell ref="B15:B18"/>
    <mergeCell ref="C15:C18"/>
    <mergeCell ref="B19:B23"/>
    <mergeCell ref="C19:C23"/>
    <mergeCell ref="B31:B35"/>
    <mergeCell ref="C31:C35"/>
    <mergeCell ref="B36:B41"/>
    <mergeCell ref="C36:C41"/>
    <mergeCell ref="B42:B46"/>
    <mergeCell ref="C42:C46"/>
    <mergeCell ref="B47:B55"/>
    <mergeCell ref="C47:C55"/>
    <mergeCell ref="B56:B59"/>
    <mergeCell ref="C56:C59"/>
    <mergeCell ref="B60:B63"/>
    <mergeCell ref="C60:C63"/>
    <mergeCell ref="B64:B67"/>
    <mergeCell ref="C64:C67"/>
    <mergeCell ref="B68:B71"/>
    <mergeCell ref="C68:C71"/>
    <mergeCell ref="B72:B74"/>
    <mergeCell ref="C72:C74"/>
    <mergeCell ref="B75:B77"/>
    <mergeCell ref="C75:C77"/>
    <mergeCell ref="B78:B80"/>
    <mergeCell ref="C78:C80"/>
    <mergeCell ref="B81:B87"/>
    <mergeCell ref="C81:C87"/>
    <mergeCell ref="B88:B91"/>
    <mergeCell ref="C88:C91"/>
    <mergeCell ref="B92:B95"/>
    <mergeCell ref="C92:C95"/>
    <mergeCell ref="B96:B99"/>
    <mergeCell ref="C96:C99"/>
    <mergeCell ref="B100:B107"/>
    <mergeCell ref="C100:C107"/>
    <mergeCell ref="B108:B110"/>
    <mergeCell ref="C108:C110"/>
    <mergeCell ref="B111:B113"/>
    <mergeCell ref="C111:C113"/>
    <mergeCell ref="B114:B117"/>
    <mergeCell ref="C114:C117"/>
    <mergeCell ref="B118:B124"/>
    <mergeCell ref="C118:C124"/>
    <mergeCell ref="B139:B142"/>
    <mergeCell ref="C139:C142"/>
    <mergeCell ref="B143:B145"/>
    <mergeCell ref="C143:C145"/>
    <mergeCell ref="B125:B129"/>
    <mergeCell ref="C125:C129"/>
    <mergeCell ref="B130:B135"/>
    <mergeCell ref="C130:C135"/>
    <mergeCell ref="B136:B138"/>
    <mergeCell ref="C136:C138"/>
    <mergeCell ref="C2:C3"/>
    <mergeCell ref="D2:D3"/>
    <mergeCell ref="E2:E3"/>
    <mergeCell ref="I2:I3"/>
    <mergeCell ref="B1:I1"/>
    <mergeCell ref="F2:H2"/>
    <mergeCell ref="B2:B3"/>
  </mergeCells>
  <pageMargins left="0.23622047244094491" right="0.23622047244094491" top="0" bottom="0" header="0.51181102362204722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07"/>
  <sheetViews>
    <sheetView topLeftCell="A16" zoomScaleNormal="100" zoomScaleSheetLayoutView="120" workbookViewId="0">
      <selection activeCell="N38" sqref="A1:N38"/>
    </sheetView>
  </sheetViews>
  <sheetFormatPr defaultColWidth="9.140625" defaultRowHeight="15"/>
  <cols>
    <col min="1" max="1" width="18.42578125" style="86" customWidth="1"/>
    <col min="2" max="2" width="6.5703125" style="84" hidden="1" customWidth="1"/>
    <col min="3" max="3" width="1.5703125" style="84" hidden="1" customWidth="1"/>
    <col min="4" max="4" width="38.42578125" style="319" customWidth="1"/>
    <col min="5" max="5" width="7.7109375" style="84" customWidth="1"/>
    <col min="6" max="6" width="8.42578125" style="84" customWidth="1"/>
    <col min="7" max="7" width="9.85546875" style="84" customWidth="1"/>
    <col min="8" max="8" width="10.7109375" style="84" customWidth="1"/>
    <col min="9" max="9" width="9.85546875" style="84" customWidth="1"/>
    <col min="10" max="10" width="10" style="84" customWidth="1"/>
    <col min="11" max="11" width="10.7109375" style="84" customWidth="1"/>
    <col min="12" max="12" width="11" style="84" customWidth="1"/>
    <col min="13" max="13" width="24.42578125" style="819" customWidth="1"/>
    <col min="14" max="14" width="9.140625" style="84" customWidth="1"/>
    <col min="15" max="16384" width="9.140625" style="84"/>
  </cols>
  <sheetData>
    <row r="1" spans="1:14" ht="18.75">
      <c r="A1" s="1072" t="s">
        <v>656</v>
      </c>
      <c r="B1" s="1072"/>
      <c r="C1" s="1072"/>
      <c r="D1" s="1072"/>
      <c r="E1" s="1072"/>
      <c r="F1" s="1072"/>
      <c r="G1" s="1072"/>
      <c r="H1" s="1072"/>
      <c r="I1" s="1072"/>
      <c r="J1" s="1072"/>
      <c r="K1" s="1072"/>
      <c r="L1" s="1072"/>
      <c r="M1" s="1072"/>
    </row>
    <row r="2" spans="1:14" ht="18" customHeight="1">
      <c r="A2" s="1043" t="s">
        <v>286</v>
      </c>
      <c r="B2" s="807"/>
      <c r="C2" s="807"/>
      <c r="D2" s="889" t="s">
        <v>865</v>
      </c>
      <c r="E2" s="889" t="s">
        <v>866</v>
      </c>
      <c r="F2" s="889"/>
      <c r="G2" s="889" t="s">
        <v>289</v>
      </c>
      <c r="H2" s="889" t="s">
        <v>378</v>
      </c>
      <c r="I2" s="1136" t="s">
        <v>868</v>
      </c>
      <c r="J2" s="1136"/>
      <c r="K2" s="1136"/>
      <c r="L2" s="1136"/>
      <c r="M2" s="1137" t="s">
        <v>287</v>
      </c>
      <c r="N2" s="1107" t="s">
        <v>407</v>
      </c>
    </row>
    <row r="3" spans="1:14">
      <c r="A3" s="1138"/>
      <c r="B3" s="807"/>
      <c r="C3" s="807"/>
      <c r="D3" s="889"/>
      <c r="E3" s="889" t="s">
        <v>288</v>
      </c>
      <c r="F3" s="889" t="s">
        <v>957</v>
      </c>
      <c r="G3" s="889"/>
      <c r="H3" s="889"/>
      <c r="I3" s="571" t="s">
        <v>71</v>
      </c>
      <c r="J3" s="178" t="s">
        <v>72</v>
      </c>
      <c r="K3" s="809" t="s">
        <v>73</v>
      </c>
      <c r="L3" s="178" t="s">
        <v>72</v>
      </c>
      <c r="M3" s="1137"/>
      <c r="N3" s="1107"/>
    </row>
    <row r="4" spans="1:14" ht="18" customHeight="1">
      <c r="A4" s="1044"/>
      <c r="B4" s="807"/>
      <c r="C4" s="807"/>
      <c r="D4" s="889"/>
      <c r="E4" s="889"/>
      <c r="F4" s="889"/>
      <c r="G4" s="889"/>
      <c r="H4" s="889"/>
      <c r="I4" s="571" t="s">
        <v>74</v>
      </c>
      <c r="J4" s="809" t="s">
        <v>74</v>
      </c>
      <c r="K4" s="809" t="s">
        <v>74</v>
      </c>
      <c r="L4" s="178" t="s">
        <v>75</v>
      </c>
      <c r="M4" s="1137"/>
      <c r="N4" s="1107"/>
    </row>
    <row r="5" spans="1:14" ht="15.75">
      <c r="A5" s="959" t="s">
        <v>416</v>
      </c>
      <c r="B5" s="70"/>
      <c r="C5" s="70"/>
      <c r="D5" s="225" t="s">
        <v>613</v>
      </c>
      <c r="E5" s="311" t="s">
        <v>863</v>
      </c>
      <c r="F5" s="311" t="s">
        <v>1005</v>
      </c>
      <c r="G5" s="311">
        <v>1</v>
      </c>
      <c r="H5" s="311">
        <v>3</v>
      </c>
      <c r="I5" s="425" t="s">
        <v>974</v>
      </c>
      <c r="J5" s="425" t="s">
        <v>974</v>
      </c>
      <c r="K5" s="432" t="s">
        <v>863</v>
      </c>
      <c r="L5" s="425" t="s">
        <v>974</v>
      </c>
      <c r="M5" s="637"/>
      <c r="N5" s="337">
        <v>2000</v>
      </c>
    </row>
    <row r="6" spans="1:14" ht="22.5" customHeight="1">
      <c r="A6" s="960"/>
      <c r="B6" s="70"/>
      <c r="C6" s="70"/>
      <c r="D6" s="225" t="s">
        <v>614</v>
      </c>
      <c r="E6" s="311" t="s">
        <v>867</v>
      </c>
      <c r="F6" s="311" t="s">
        <v>1006</v>
      </c>
      <c r="G6" s="425" t="s">
        <v>974</v>
      </c>
      <c r="H6" s="311">
        <v>3</v>
      </c>
      <c r="I6" s="425" t="s">
        <v>974</v>
      </c>
      <c r="J6" s="425" t="s">
        <v>974</v>
      </c>
      <c r="K6" s="432" t="s">
        <v>869</v>
      </c>
      <c r="L6" s="298" t="s">
        <v>1003</v>
      </c>
      <c r="M6" s="637"/>
      <c r="N6" s="337">
        <v>2000</v>
      </c>
    </row>
    <row r="7" spans="1:14" ht="18" customHeight="1">
      <c r="A7" s="960"/>
      <c r="B7" s="70"/>
      <c r="C7" s="70"/>
      <c r="D7" s="225" t="s">
        <v>615</v>
      </c>
      <c r="E7" s="311" t="s">
        <v>911</v>
      </c>
      <c r="F7" s="311" t="s">
        <v>1004</v>
      </c>
      <c r="G7" s="425" t="s">
        <v>974</v>
      </c>
      <c r="H7" s="311">
        <v>1</v>
      </c>
      <c r="I7" s="425" t="s">
        <v>974</v>
      </c>
      <c r="J7" s="425" t="s">
        <v>886</v>
      </c>
      <c r="K7" s="425" t="s">
        <v>882</v>
      </c>
      <c r="L7" s="425" t="s">
        <v>974</v>
      </c>
      <c r="M7" s="637"/>
      <c r="N7" s="337">
        <v>1500</v>
      </c>
    </row>
    <row r="8" spans="1:14" ht="15.75">
      <c r="A8" s="960"/>
      <c r="B8" s="70"/>
      <c r="C8" s="70"/>
      <c r="D8" s="225" t="s">
        <v>616</v>
      </c>
      <c r="E8" s="311" t="s">
        <v>871</v>
      </c>
      <c r="F8" s="311" t="s">
        <v>1005</v>
      </c>
      <c r="G8" s="311">
        <v>1</v>
      </c>
      <c r="H8" s="311">
        <v>2</v>
      </c>
      <c r="I8" s="425" t="s">
        <v>974</v>
      </c>
      <c r="J8" s="425" t="s">
        <v>974</v>
      </c>
      <c r="K8" s="425" t="s">
        <v>871</v>
      </c>
      <c r="L8" s="425" t="s">
        <v>974</v>
      </c>
      <c r="M8" s="637"/>
      <c r="N8" s="337">
        <v>2000</v>
      </c>
    </row>
    <row r="9" spans="1:14" ht="15.75">
      <c r="A9" s="960"/>
      <c r="B9" s="70"/>
      <c r="C9" s="70"/>
      <c r="D9" s="225" t="s">
        <v>617</v>
      </c>
      <c r="E9" s="311" t="s">
        <v>1007</v>
      </c>
      <c r="F9" s="311" t="s">
        <v>1004</v>
      </c>
      <c r="G9" s="425" t="s">
        <v>974</v>
      </c>
      <c r="H9" s="425" t="s">
        <v>974</v>
      </c>
      <c r="I9" s="425" t="s">
        <v>974</v>
      </c>
      <c r="J9" s="425" t="s">
        <v>886</v>
      </c>
      <c r="K9" s="425" t="s">
        <v>914</v>
      </c>
      <c r="L9" s="425" t="s">
        <v>974</v>
      </c>
      <c r="M9" s="637"/>
      <c r="N9" s="337">
        <v>2000</v>
      </c>
    </row>
    <row r="10" spans="1:14" ht="15.75">
      <c r="A10" s="960"/>
      <c r="B10" s="70"/>
      <c r="C10" s="70"/>
      <c r="D10" s="225" t="s">
        <v>618</v>
      </c>
      <c r="E10" s="311" t="s">
        <v>871</v>
      </c>
      <c r="F10" s="311" t="s">
        <v>1006</v>
      </c>
      <c r="G10" s="311" t="s">
        <v>872</v>
      </c>
      <c r="H10" s="311">
        <v>3</v>
      </c>
      <c r="I10" s="425" t="s">
        <v>974</v>
      </c>
      <c r="J10" s="425" t="s">
        <v>974</v>
      </c>
      <c r="K10" s="425" t="s">
        <v>871</v>
      </c>
      <c r="L10" s="425" t="s">
        <v>974</v>
      </c>
      <c r="M10" s="637"/>
      <c r="N10" s="337">
        <v>2000</v>
      </c>
    </row>
    <row r="11" spans="1:14" ht="15.75">
      <c r="A11" s="960"/>
      <c r="B11" s="70"/>
      <c r="C11" s="70"/>
      <c r="D11" s="225" t="s">
        <v>619</v>
      </c>
      <c r="E11" s="311" t="s">
        <v>874</v>
      </c>
      <c r="F11" s="311" t="s">
        <v>1004</v>
      </c>
      <c r="G11" s="311" t="s">
        <v>874</v>
      </c>
      <c r="H11" s="311">
        <v>8</v>
      </c>
      <c r="I11" s="425" t="s">
        <v>974</v>
      </c>
      <c r="J11" s="425" t="s">
        <v>974</v>
      </c>
      <c r="K11" s="425" t="s">
        <v>974</v>
      </c>
      <c r="L11" s="425" t="s">
        <v>974</v>
      </c>
      <c r="M11" s="637"/>
      <c r="N11" s="337">
        <v>2000</v>
      </c>
    </row>
    <row r="12" spans="1:14" s="319" customFormat="1" ht="21.75" customHeight="1">
      <c r="A12" s="913"/>
      <c r="B12" s="87"/>
      <c r="C12" s="114"/>
      <c r="D12" s="225" t="s">
        <v>620</v>
      </c>
      <c r="E12" s="180" t="s">
        <v>768</v>
      </c>
      <c r="F12" s="180" t="s">
        <v>1008</v>
      </c>
      <c r="G12" s="180"/>
      <c r="H12" s="180">
        <v>2</v>
      </c>
      <c r="I12" s="425" t="s">
        <v>974</v>
      </c>
      <c r="J12" s="425" t="s">
        <v>886</v>
      </c>
      <c r="K12" s="425" t="s">
        <v>1007</v>
      </c>
      <c r="L12" s="425" t="s">
        <v>974</v>
      </c>
      <c r="M12" s="812"/>
      <c r="N12" s="425">
        <v>2000</v>
      </c>
    </row>
    <row r="13" spans="1:14" s="319" customFormat="1" ht="15.75">
      <c r="A13" s="1129" t="s">
        <v>417</v>
      </c>
      <c r="B13" s="87"/>
      <c r="C13" s="114"/>
      <c r="D13" s="225" t="s">
        <v>971</v>
      </c>
      <c r="E13" s="180" t="s">
        <v>877</v>
      </c>
      <c r="F13" s="180">
        <v>14</v>
      </c>
      <c r="G13" s="180">
        <v>1</v>
      </c>
      <c r="H13" s="180">
        <v>5</v>
      </c>
      <c r="I13" s="425"/>
      <c r="J13" s="425" t="s">
        <v>882</v>
      </c>
      <c r="K13" s="425" t="s">
        <v>972</v>
      </c>
      <c r="L13" s="425" t="s">
        <v>974</v>
      </c>
      <c r="M13" s="812"/>
      <c r="N13" s="378">
        <v>1500</v>
      </c>
    </row>
    <row r="14" spans="1:14" s="319" customFormat="1" ht="15.75">
      <c r="A14" s="1130"/>
      <c r="B14" s="87"/>
      <c r="C14" s="114"/>
      <c r="D14" s="225" t="s">
        <v>973</v>
      </c>
      <c r="E14" s="180" t="s">
        <v>870</v>
      </c>
      <c r="F14" s="180">
        <v>6</v>
      </c>
      <c r="G14" s="298" t="s">
        <v>974</v>
      </c>
      <c r="H14" s="298" t="s">
        <v>975</v>
      </c>
      <c r="I14" s="425" t="s">
        <v>976</v>
      </c>
      <c r="J14" s="425" t="s">
        <v>976</v>
      </c>
      <c r="K14" s="425" t="s">
        <v>976</v>
      </c>
      <c r="L14" s="425" t="s">
        <v>977</v>
      </c>
      <c r="M14" s="812" t="s">
        <v>974</v>
      </c>
      <c r="N14" s="433">
        <v>75</v>
      </c>
    </row>
    <row r="15" spans="1:14" s="319" customFormat="1" ht="15.75">
      <c r="A15" s="1130"/>
      <c r="B15" s="87"/>
      <c r="C15" s="114"/>
      <c r="D15" s="225" t="s">
        <v>978</v>
      </c>
      <c r="E15" s="180" t="s">
        <v>911</v>
      </c>
      <c r="F15" s="180">
        <v>10</v>
      </c>
      <c r="G15" s="298" t="s">
        <v>974</v>
      </c>
      <c r="H15" s="298">
        <v>1</v>
      </c>
      <c r="I15" s="425" t="s">
        <v>974</v>
      </c>
      <c r="J15" s="425" t="s">
        <v>974</v>
      </c>
      <c r="K15" s="425" t="s">
        <v>979</v>
      </c>
      <c r="L15" s="425" t="s">
        <v>977</v>
      </c>
      <c r="M15" s="812" t="s">
        <v>974</v>
      </c>
      <c r="N15" s="378">
        <v>80</v>
      </c>
    </row>
    <row r="16" spans="1:14" s="319" customFormat="1" ht="15.75">
      <c r="A16" s="1130"/>
      <c r="B16" s="87"/>
      <c r="C16" s="114"/>
      <c r="D16" s="645" t="s">
        <v>621</v>
      </c>
      <c r="E16" s="180" t="s">
        <v>979</v>
      </c>
      <c r="F16" s="180">
        <v>10</v>
      </c>
      <c r="G16" s="298" t="s">
        <v>974</v>
      </c>
      <c r="H16" s="298">
        <v>2</v>
      </c>
      <c r="I16" s="425" t="s">
        <v>974</v>
      </c>
      <c r="J16" s="425" t="s">
        <v>974</v>
      </c>
      <c r="K16" s="425" t="s">
        <v>979</v>
      </c>
      <c r="L16" s="425" t="s">
        <v>974</v>
      </c>
      <c r="M16" s="812" t="s">
        <v>974</v>
      </c>
      <c r="N16" s="378">
        <v>700</v>
      </c>
    </row>
    <row r="17" spans="1:14" s="319" customFormat="1" ht="15.75">
      <c r="A17" s="1130"/>
      <c r="B17" s="87"/>
      <c r="C17" s="114"/>
      <c r="D17" s="645" t="s">
        <v>980</v>
      </c>
      <c r="E17" s="180" t="s">
        <v>981</v>
      </c>
      <c r="F17" s="180">
        <v>10</v>
      </c>
      <c r="G17" s="298" t="s">
        <v>974</v>
      </c>
      <c r="H17" s="298">
        <v>1</v>
      </c>
      <c r="I17" s="425" t="s">
        <v>974</v>
      </c>
      <c r="J17" s="425" t="s">
        <v>982</v>
      </c>
      <c r="K17" s="425" t="s">
        <v>977</v>
      </c>
      <c r="L17" s="425" t="s">
        <v>974</v>
      </c>
      <c r="M17" s="812" t="s">
        <v>974</v>
      </c>
      <c r="N17" s="378">
        <v>300</v>
      </c>
    </row>
    <row r="18" spans="1:14" s="319" customFormat="1" ht="15.75">
      <c r="A18" s="1130"/>
      <c r="B18" s="87"/>
      <c r="C18" s="114"/>
      <c r="D18" s="225" t="s">
        <v>983</v>
      </c>
      <c r="E18" s="180" t="s">
        <v>984</v>
      </c>
      <c r="F18" s="180">
        <v>12</v>
      </c>
      <c r="G18" s="298" t="s">
        <v>974</v>
      </c>
      <c r="H18" s="298">
        <v>3</v>
      </c>
      <c r="I18" s="425" t="s">
        <v>974</v>
      </c>
      <c r="J18" s="425" t="s">
        <v>974</v>
      </c>
      <c r="K18" s="425" t="s">
        <v>984</v>
      </c>
      <c r="L18" s="425" t="s">
        <v>974</v>
      </c>
      <c r="M18" s="812" t="s">
        <v>974</v>
      </c>
      <c r="N18" s="378">
        <v>400</v>
      </c>
    </row>
    <row r="19" spans="1:14" s="319" customFormat="1" ht="15.75">
      <c r="A19" s="1130"/>
      <c r="B19" s="87"/>
      <c r="C19" s="114"/>
      <c r="D19" s="225" t="s">
        <v>985</v>
      </c>
      <c r="E19" s="180" t="s">
        <v>981</v>
      </c>
      <c r="F19" s="180">
        <v>12</v>
      </c>
      <c r="G19" s="298" t="s">
        <v>974</v>
      </c>
      <c r="H19" s="180">
        <v>1</v>
      </c>
      <c r="I19" s="180" t="s">
        <v>981</v>
      </c>
      <c r="J19" s="425" t="s">
        <v>974</v>
      </c>
      <c r="K19" s="425" t="s">
        <v>974</v>
      </c>
      <c r="L19" s="425" t="s">
        <v>974</v>
      </c>
      <c r="M19" s="812"/>
      <c r="N19" s="378">
        <v>400</v>
      </c>
    </row>
    <row r="20" spans="1:14" s="319" customFormat="1" ht="21" customHeight="1">
      <c r="A20" s="1130"/>
      <c r="B20" s="87"/>
      <c r="C20" s="114"/>
      <c r="D20" s="645" t="s">
        <v>986</v>
      </c>
      <c r="E20" s="180" t="s">
        <v>981</v>
      </c>
      <c r="F20" s="180">
        <v>10</v>
      </c>
      <c r="G20" s="298" t="s">
        <v>974</v>
      </c>
      <c r="H20" s="180">
        <v>2</v>
      </c>
      <c r="I20" s="298" t="s">
        <v>974</v>
      </c>
      <c r="J20" s="298" t="s">
        <v>974</v>
      </c>
      <c r="K20" s="425" t="s">
        <v>881</v>
      </c>
      <c r="L20" s="425" t="s">
        <v>974</v>
      </c>
      <c r="M20" s="812"/>
      <c r="N20" s="378">
        <v>120</v>
      </c>
    </row>
    <row r="21" spans="1:14" ht="15.75">
      <c r="A21" s="1130"/>
      <c r="B21" s="87"/>
      <c r="C21" s="98"/>
      <c r="D21" s="184" t="s">
        <v>987</v>
      </c>
      <c r="E21" s="180" t="s">
        <v>988</v>
      </c>
      <c r="F21" s="180">
        <v>10</v>
      </c>
      <c r="G21" s="298" t="s">
        <v>974</v>
      </c>
      <c r="H21" s="298" t="s">
        <v>974</v>
      </c>
      <c r="I21" s="298" t="s">
        <v>974</v>
      </c>
      <c r="J21" s="298" t="s">
        <v>974</v>
      </c>
      <c r="K21" s="426" t="s">
        <v>988</v>
      </c>
      <c r="L21" s="425" t="s">
        <v>974</v>
      </c>
      <c r="M21" s="812"/>
      <c r="N21" s="378">
        <v>30</v>
      </c>
    </row>
    <row r="22" spans="1:14" ht="15.75">
      <c r="A22" s="1130"/>
      <c r="B22" s="87"/>
      <c r="C22" s="114"/>
      <c r="D22" s="225" t="s">
        <v>989</v>
      </c>
      <c r="E22" s="311" t="s">
        <v>872</v>
      </c>
      <c r="F22" s="311">
        <v>10</v>
      </c>
      <c r="G22" s="298" t="s">
        <v>974</v>
      </c>
      <c r="H22" s="298" t="s">
        <v>974</v>
      </c>
      <c r="I22" s="298" t="s">
        <v>974</v>
      </c>
      <c r="J22" s="298" t="s">
        <v>974</v>
      </c>
      <c r="K22" s="426" t="s">
        <v>988</v>
      </c>
      <c r="L22" s="425" t="s">
        <v>974</v>
      </c>
      <c r="M22" s="812"/>
      <c r="N22" s="378">
        <v>30</v>
      </c>
    </row>
    <row r="23" spans="1:14" ht="15.75">
      <c r="A23" s="1130"/>
      <c r="B23" s="87"/>
      <c r="C23" s="114"/>
      <c r="D23" s="645" t="s">
        <v>990</v>
      </c>
      <c r="E23" s="311" t="s">
        <v>982</v>
      </c>
      <c r="F23" s="311">
        <v>10</v>
      </c>
      <c r="G23" s="298" t="s">
        <v>974</v>
      </c>
      <c r="H23" s="298" t="s">
        <v>974</v>
      </c>
      <c r="I23" s="298" t="s">
        <v>974</v>
      </c>
      <c r="J23" s="298" t="s">
        <v>974</v>
      </c>
      <c r="K23" s="426" t="s">
        <v>982</v>
      </c>
      <c r="L23" s="425" t="s">
        <v>974</v>
      </c>
      <c r="M23" s="812"/>
      <c r="N23" s="378">
        <v>40</v>
      </c>
    </row>
    <row r="24" spans="1:14" ht="15.75">
      <c r="A24" s="1131"/>
      <c r="B24" s="87"/>
      <c r="C24" s="114"/>
      <c r="D24" s="225" t="s">
        <v>991</v>
      </c>
      <c r="E24" s="311" t="s">
        <v>992</v>
      </c>
      <c r="F24" s="311">
        <v>8</v>
      </c>
      <c r="G24" s="298" t="s">
        <v>974</v>
      </c>
      <c r="H24" s="298" t="s">
        <v>974</v>
      </c>
      <c r="I24" s="298" t="s">
        <v>974</v>
      </c>
      <c r="J24" s="298" t="s">
        <v>974</v>
      </c>
      <c r="K24" s="426" t="s">
        <v>992</v>
      </c>
      <c r="L24" s="425" t="s">
        <v>974</v>
      </c>
      <c r="M24" s="812"/>
      <c r="N24" s="378">
        <v>250</v>
      </c>
    </row>
    <row r="25" spans="1:14" ht="15.75">
      <c r="A25" s="1127" t="s">
        <v>418</v>
      </c>
      <c r="B25" s="87"/>
      <c r="C25" s="114"/>
      <c r="D25" s="594" t="s">
        <v>1519</v>
      </c>
      <c r="E25" s="311" t="s">
        <v>882</v>
      </c>
      <c r="F25" s="311" t="s">
        <v>883</v>
      </c>
      <c r="G25" s="298"/>
      <c r="H25" s="298"/>
      <c r="I25" s="298"/>
      <c r="J25" s="298" t="s">
        <v>882</v>
      </c>
      <c r="K25" s="425" t="s">
        <v>974</v>
      </c>
      <c r="L25" s="425"/>
      <c r="M25" s="812"/>
      <c r="N25" s="378">
        <v>2500</v>
      </c>
    </row>
    <row r="26" spans="1:14" ht="15.75">
      <c r="A26" s="1135"/>
      <c r="B26" s="87"/>
      <c r="C26" s="114"/>
      <c r="D26" s="225" t="s">
        <v>996</v>
      </c>
      <c r="E26" s="311" t="s">
        <v>997</v>
      </c>
      <c r="F26" s="311" t="s">
        <v>998</v>
      </c>
      <c r="G26" s="425" t="s">
        <v>974</v>
      </c>
      <c r="H26" s="311">
        <v>4</v>
      </c>
      <c r="I26" s="426" t="s">
        <v>992</v>
      </c>
      <c r="J26" s="425" t="s">
        <v>974</v>
      </c>
      <c r="K26" s="425" t="s">
        <v>974</v>
      </c>
      <c r="L26" s="426" t="s">
        <v>882</v>
      </c>
      <c r="M26" s="812"/>
      <c r="N26" s="378">
        <v>2500</v>
      </c>
    </row>
    <row r="27" spans="1:14" s="131" customFormat="1" ht="15.75">
      <c r="A27" s="646" t="s">
        <v>419</v>
      </c>
      <c r="B27" s="408"/>
      <c r="C27" s="409"/>
      <c r="D27" s="225" t="s">
        <v>1014</v>
      </c>
      <c r="E27" s="311" t="s">
        <v>875</v>
      </c>
      <c r="F27" s="311" t="s">
        <v>1012</v>
      </c>
      <c r="G27" s="425" t="s">
        <v>974</v>
      </c>
      <c r="H27" s="311">
        <v>5</v>
      </c>
      <c r="I27" s="311" t="s">
        <v>1011</v>
      </c>
      <c r="J27" s="425" t="s">
        <v>974</v>
      </c>
      <c r="K27" s="425" t="s">
        <v>974</v>
      </c>
      <c r="L27" s="311">
        <v>0</v>
      </c>
      <c r="M27" s="808"/>
      <c r="N27" s="378">
        <v>1950</v>
      </c>
    </row>
    <row r="28" spans="1:14" s="131" customFormat="1" ht="15.75">
      <c r="A28" s="646"/>
      <c r="B28" s="408"/>
      <c r="C28" s="409"/>
      <c r="D28" s="225" t="s">
        <v>1013</v>
      </c>
      <c r="E28" s="311" t="s">
        <v>1011</v>
      </c>
      <c r="F28" s="311" t="s">
        <v>1012</v>
      </c>
      <c r="G28" s="425" t="s">
        <v>974</v>
      </c>
      <c r="H28" s="311">
        <v>3</v>
      </c>
      <c r="I28" s="425" t="s">
        <v>974</v>
      </c>
      <c r="J28" s="425" t="s">
        <v>974</v>
      </c>
      <c r="K28" s="311" t="s">
        <v>872</v>
      </c>
      <c r="L28" s="311" t="s">
        <v>872</v>
      </c>
      <c r="M28" s="808"/>
      <c r="N28" s="378">
        <v>15400</v>
      </c>
    </row>
    <row r="29" spans="1:14" s="131" customFormat="1" ht="15.75">
      <c r="A29" s="646"/>
      <c r="B29" s="408"/>
      <c r="C29" s="409"/>
      <c r="D29" s="591" t="s">
        <v>1501</v>
      </c>
      <c r="E29" s="311" t="s">
        <v>911</v>
      </c>
      <c r="F29" s="311" t="s">
        <v>895</v>
      </c>
      <c r="G29" s="425" t="s">
        <v>974</v>
      </c>
      <c r="H29" s="311">
        <v>2</v>
      </c>
      <c r="I29" s="425" t="s">
        <v>974</v>
      </c>
      <c r="J29" s="311" t="s">
        <v>882</v>
      </c>
      <c r="K29" s="311" t="s">
        <v>886</v>
      </c>
      <c r="L29" s="425" t="s">
        <v>974</v>
      </c>
      <c r="M29" s="808"/>
      <c r="N29" s="378">
        <v>580</v>
      </c>
    </row>
    <row r="30" spans="1:14" s="131" customFormat="1" ht="15.75">
      <c r="A30" s="646"/>
      <c r="B30" s="408"/>
      <c r="C30" s="409"/>
      <c r="D30" s="593" t="s">
        <v>1502</v>
      </c>
      <c r="E30" s="96" t="s">
        <v>871</v>
      </c>
      <c r="F30" s="593" t="s">
        <v>1503</v>
      </c>
      <c r="G30" s="425" t="s">
        <v>974</v>
      </c>
      <c r="H30" s="593">
        <v>1</v>
      </c>
      <c r="I30" s="425" t="s">
        <v>974</v>
      </c>
      <c r="J30" s="96" t="s">
        <v>886</v>
      </c>
      <c r="K30" s="96" t="s">
        <v>885</v>
      </c>
      <c r="L30" s="425" t="s">
        <v>974</v>
      </c>
      <c r="M30" s="290"/>
      <c r="N30" s="96">
        <v>890</v>
      </c>
    </row>
    <row r="31" spans="1:14" ht="15.75">
      <c r="A31" s="1127" t="s">
        <v>420</v>
      </c>
      <c r="B31" s="408"/>
      <c r="C31" s="410"/>
      <c r="D31" s="227" t="s">
        <v>1018</v>
      </c>
      <c r="E31" s="180" t="s">
        <v>982</v>
      </c>
      <c r="F31" s="337" t="s">
        <v>1019</v>
      </c>
      <c r="G31" s="425" t="s">
        <v>974</v>
      </c>
      <c r="H31" s="180">
        <v>2</v>
      </c>
      <c r="I31" s="434" t="s">
        <v>879</v>
      </c>
      <c r="J31" s="425" t="s">
        <v>974</v>
      </c>
      <c r="K31" s="425" t="s">
        <v>974</v>
      </c>
      <c r="L31" s="425" t="s">
        <v>974</v>
      </c>
      <c r="M31" s="236"/>
      <c r="N31" s="435">
        <v>1000</v>
      </c>
    </row>
    <row r="32" spans="1:14" ht="15.75">
      <c r="A32" s="1128"/>
      <c r="B32" s="87"/>
      <c r="C32" s="98"/>
      <c r="D32" s="228" t="s">
        <v>1020</v>
      </c>
      <c r="E32" s="180" t="s">
        <v>992</v>
      </c>
      <c r="F32" s="337" t="s">
        <v>1019</v>
      </c>
      <c r="G32" s="425" t="s">
        <v>974</v>
      </c>
      <c r="H32" s="180">
        <v>1</v>
      </c>
      <c r="I32" s="434" t="s">
        <v>879</v>
      </c>
      <c r="J32" s="434" t="s">
        <v>879</v>
      </c>
      <c r="K32" s="425" t="s">
        <v>974</v>
      </c>
      <c r="L32" s="425" t="s">
        <v>974</v>
      </c>
      <c r="M32" s="236"/>
      <c r="N32" s="435">
        <v>500</v>
      </c>
    </row>
    <row r="33" spans="1:14" ht="15.75">
      <c r="A33" s="1128"/>
      <c r="B33" s="87"/>
      <c r="C33" s="98"/>
      <c r="D33" s="228" t="s">
        <v>1021</v>
      </c>
      <c r="E33" s="180" t="s">
        <v>1011</v>
      </c>
      <c r="F33" s="337" t="s">
        <v>896</v>
      </c>
      <c r="G33" s="425" t="s">
        <v>974</v>
      </c>
      <c r="H33" s="180">
        <v>2</v>
      </c>
      <c r="I33" s="434" t="s">
        <v>1011</v>
      </c>
      <c r="J33" s="425" t="s">
        <v>974</v>
      </c>
      <c r="K33" s="425" t="s">
        <v>974</v>
      </c>
      <c r="L33" s="425" t="s">
        <v>974</v>
      </c>
      <c r="M33" s="236"/>
      <c r="N33" s="435">
        <v>700</v>
      </c>
    </row>
    <row r="34" spans="1:14" ht="15.75">
      <c r="A34" s="1128"/>
      <c r="B34" s="87"/>
      <c r="C34" s="98"/>
      <c r="D34" s="228" t="s">
        <v>1022</v>
      </c>
      <c r="E34" s="180" t="s">
        <v>1023</v>
      </c>
      <c r="F34" s="337" t="s">
        <v>893</v>
      </c>
      <c r="G34" s="425" t="s">
        <v>974</v>
      </c>
      <c r="H34" s="180">
        <v>3</v>
      </c>
      <c r="I34" s="425" t="s">
        <v>974</v>
      </c>
      <c r="J34" s="425" t="s">
        <v>974</v>
      </c>
      <c r="K34" s="434" t="s">
        <v>1023</v>
      </c>
      <c r="L34" s="425" t="s">
        <v>974</v>
      </c>
      <c r="M34" s="236"/>
      <c r="N34" s="435">
        <v>250</v>
      </c>
    </row>
    <row r="35" spans="1:14" ht="15.75">
      <c r="A35" s="1128"/>
      <c r="B35" s="87"/>
      <c r="C35" s="98"/>
      <c r="D35" s="228" t="s">
        <v>1024</v>
      </c>
      <c r="E35" s="180" t="s">
        <v>1011</v>
      </c>
      <c r="F35" s="337" t="s">
        <v>893</v>
      </c>
      <c r="G35" s="425" t="s">
        <v>974</v>
      </c>
      <c r="H35" s="180">
        <v>2</v>
      </c>
      <c r="I35" s="425" t="s">
        <v>974</v>
      </c>
      <c r="J35" s="425" t="s">
        <v>974</v>
      </c>
      <c r="K35" s="434" t="s">
        <v>1011</v>
      </c>
      <c r="L35" s="425" t="s">
        <v>974</v>
      </c>
      <c r="M35" s="236"/>
      <c r="N35" s="435">
        <v>150</v>
      </c>
    </row>
    <row r="36" spans="1:14" ht="30.6" customHeight="1">
      <c r="A36" s="393" t="s">
        <v>421</v>
      </c>
      <c r="B36" s="87"/>
      <c r="C36" s="114"/>
      <c r="D36" s="228" t="s">
        <v>884</v>
      </c>
      <c r="E36" s="311" t="s">
        <v>885</v>
      </c>
      <c r="F36" s="311" t="s">
        <v>883</v>
      </c>
      <c r="G36" s="311"/>
      <c r="H36" s="311"/>
      <c r="I36" s="426"/>
      <c r="J36" s="426" t="s">
        <v>886</v>
      </c>
      <c r="K36" s="426" t="s">
        <v>882</v>
      </c>
      <c r="L36" s="425" t="s">
        <v>974</v>
      </c>
      <c r="M36" s="812"/>
      <c r="N36" s="378">
        <v>1400</v>
      </c>
    </row>
    <row r="37" spans="1:14" ht="15.75">
      <c r="A37" s="854"/>
      <c r="B37" s="87"/>
      <c r="C37" s="114"/>
      <c r="D37" s="228" t="s">
        <v>889</v>
      </c>
      <c r="E37" s="311" t="s">
        <v>886</v>
      </c>
      <c r="F37" s="311" t="s">
        <v>893</v>
      </c>
      <c r="G37" s="311"/>
      <c r="H37" s="311">
        <v>1</v>
      </c>
      <c r="I37" s="426"/>
      <c r="J37" s="426" t="s">
        <v>888</v>
      </c>
      <c r="K37" s="426"/>
      <c r="L37" s="426" t="s">
        <v>888</v>
      </c>
      <c r="M37" s="812"/>
      <c r="N37" s="378">
        <v>1400</v>
      </c>
    </row>
    <row r="38" spans="1:14" ht="15.75">
      <c r="A38" s="854"/>
      <c r="B38" s="87"/>
      <c r="C38" s="114"/>
      <c r="D38" s="228" t="s">
        <v>890</v>
      </c>
      <c r="E38" s="311" t="s">
        <v>887</v>
      </c>
      <c r="F38" s="311" t="s">
        <v>893</v>
      </c>
      <c r="G38" s="311"/>
      <c r="H38" s="311"/>
      <c r="I38" s="426" t="s">
        <v>892</v>
      </c>
      <c r="J38" s="426" t="s">
        <v>886</v>
      </c>
      <c r="K38" s="426"/>
      <c r="L38" s="426"/>
      <c r="M38" s="812"/>
      <c r="N38" s="378">
        <v>1400</v>
      </c>
    </row>
    <row r="39" spans="1:14" ht="15.75">
      <c r="A39" s="855"/>
      <c r="B39" s="87"/>
      <c r="C39" s="114"/>
      <c r="D39" s="228" t="s">
        <v>891</v>
      </c>
      <c r="E39" s="311" t="s">
        <v>886</v>
      </c>
      <c r="F39" s="311" t="s">
        <v>893</v>
      </c>
      <c r="G39" s="311"/>
      <c r="H39" s="311"/>
      <c r="I39" s="426"/>
      <c r="J39" s="426"/>
      <c r="K39" s="426" t="s">
        <v>886</v>
      </c>
      <c r="L39" s="425" t="s">
        <v>974</v>
      </c>
      <c r="M39" s="812"/>
      <c r="N39" s="378">
        <v>1400</v>
      </c>
    </row>
    <row r="40" spans="1:14" ht="15.75">
      <c r="A40" s="1132" t="s">
        <v>422</v>
      </c>
      <c r="B40" s="87"/>
      <c r="C40" s="98"/>
      <c r="D40" s="184" t="s">
        <v>894</v>
      </c>
      <c r="E40" s="337" t="s">
        <v>872</v>
      </c>
      <c r="F40" s="180" t="s">
        <v>1036</v>
      </c>
      <c r="G40" s="425" t="s">
        <v>974</v>
      </c>
      <c r="H40" s="180">
        <v>1</v>
      </c>
      <c r="I40" s="425" t="s">
        <v>974</v>
      </c>
      <c r="J40" s="425" t="s">
        <v>974</v>
      </c>
      <c r="K40" s="434" t="s">
        <v>992</v>
      </c>
      <c r="L40" s="425" t="s">
        <v>974</v>
      </c>
      <c r="M40" s="627"/>
      <c r="N40" s="435">
        <v>200</v>
      </c>
    </row>
    <row r="41" spans="1:14" ht="15.75">
      <c r="A41" s="1133"/>
      <c r="B41" s="87"/>
      <c r="C41" s="98"/>
      <c r="D41" s="172" t="s">
        <v>1038</v>
      </c>
      <c r="E41" s="337" t="s">
        <v>988</v>
      </c>
      <c r="F41" s="180" t="s">
        <v>900</v>
      </c>
      <c r="G41" s="425" t="s">
        <v>974</v>
      </c>
      <c r="H41" s="425" t="s">
        <v>974</v>
      </c>
      <c r="I41" s="425" t="s">
        <v>974</v>
      </c>
      <c r="J41" s="425" t="s">
        <v>974</v>
      </c>
      <c r="K41" s="434" t="s">
        <v>872</v>
      </c>
      <c r="L41" s="425" t="s">
        <v>974</v>
      </c>
      <c r="M41" s="627" t="s">
        <v>1037</v>
      </c>
      <c r="N41" s="435">
        <v>100</v>
      </c>
    </row>
    <row r="42" spans="1:14" ht="15.75">
      <c r="A42" s="1134"/>
      <c r="B42" s="87"/>
      <c r="C42" s="98"/>
      <c r="D42" s="645" t="s">
        <v>1039</v>
      </c>
      <c r="E42" s="337" t="s">
        <v>977</v>
      </c>
      <c r="F42" s="180" t="s">
        <v>883</v>
      </c>
      <c r="G42" s="180">
        <v>1</v>
      </c>
      <c r="H42" s="425" t="s">
        <v>974</v>
      </c>
      <c r="I42" s="180">
        <v>1</v>
      </c>
      <c r="J42" s="425" t="s">
        <v>974</v>
      </c>
      <c r="K42" s="425" t="s">
        <v>974</v>
      </c>
      <c r="L42" s="425" t="s">
        <v>974</v>
      </c>
      <c r="M42" s="810"/>
      <c r="N42" s="435">
        <v>100</v>
      </c>
    </row>
    <row r="43" spans="1:14" ht="20.25" customHeight="1">
      <c r="A43" s="1127" t="s">
        <v>423</v>
      </c>
      <c r="B43" s="87"/>
      <c r="C43" s="114"/>
      <c r="D43" s="236" t="s">
        <v>1044</v>
      </c>
      <c r="E43" s="337" t="s">
        <v>1011</v>
      </c>
      <c r="F43" s="337" t="s">
        <v>1012</v>
      </c>
      <c r="G43" s="425" t="s">
        <v>974</v>
      </c>
      <c r="H43" s="337">
        <v>1</v>
      </c>
      <c r="I43" s="425" t="s">
        <v>974</v>
      </c>
      <c r="J43" s="425" t="s">
        <v>974</v>
      </c>
      <c r="K43" s="434" t="s">
        <v>1011</v>
      </c>
      <c r="L43" s="425" t="s">
        <v>974</v>
      </c>
      <c r="M43" s="627" t="s">
        <v>1045</v>
      </c>
      <c r="N43" s="435">
        <v>100</v>
      </c>
    </row>
    <row r="44" spans="1:14" ht="22.5" customHeight="1">
      <c r="A44" s="1128"/>
      <c r="B44" s="87"/>
      <c r="C44" s="114"/>
      <c r="D44" s="645" t="s">
        <v>1046</v>
      </c>
      <c r="E44" s="311" t="s">
        <v>984</v>
      </c>
      <c r="F44" s="311" t="s">
        <v>893</v>
      </c>
      <c r="G44" s="311">
        <v>1</v>
      </c>
      <c r="H44" s="311">
        <v>1</v>
      </c>
      <c r="I44" s="425" t="s">
        <v>974</v>
      </c>
      <c r="J44" s="426" t="s">
        <v>982</v>
      </c>
      <c r="K44" s="426" t="s">
        <v>992</v>
      </c>
      <c r="L44" s="425" t="s">
        <v>974</v>
      </c>
      <c r="M44" s="812" t="s">
        <v>1047</v>
      </c>
      <c r="N44" s="378">
        <v>200</v>
      </c>
    </row>
    <row r="45" spans="1:14" ht="15.75">
      <c r="A45" s="1128"/>
      <c r="B45" s="87"/>
      <c r="C45" s="114"/>
      <c r="D45" s="645" t="s">
        <v>1048</v>
      </c>
      <c r="E45" s="311" t="s">
        <v>992</v>
      </c>
      <c r="F45" s="311" t="s">
        <v>895</v>
      </c>
      <c r="G45" s="425" t="s">
        <v>974</v>
      </c>
      <c r="H45" s="425" t="s">
        <v>974</v>
      </c>
      <c r="I45" s="425" t="s">
        <v>974</v>
      </c>
      <c r="J45" s="425" t="s">
        <v>974</v>
      </c>
      <c r="K45" s="426" t="s">
        <v>992</v>
      </c>
      <c r="L45" s="425" t="s">
        <v>974</v>
      </c>
      <c r="M45" s="812" t="s">
        <v>1049</v>
      </c>
      <c r="N45" s="378">
        <v>100</v>
      </c>
    </row>
    <row r="46" spans="1:14" ht="15.75">
      <c r="A46" s="1128"/>
      <c r="B46" s="87"/>
      <c r="C46" s="114"/>
      <c r="D46" s="645" t="s">
        <v>1050</v>
      </c>
      <c r="E46" s="311" t="s">
        <v>992</v>
      </c>
      <c r="F46" s="311" t="s">
        <v>1012</v>
      </c>
      <c r="G46" s="425" t="s">
        <v>974</v>
      </c>
      <c r="H46" s="311">
        <v>3</v>
      </c>
      <c r="I46" s="425" t="s">
        <v>974</v>
      </c>
      <c r="J46" s="425" t="s">
        <v>974</v>
      </c>
      <c r="K46" s="426" t="s">
        <v>982</v>
      </c>
      <c r="L46" s="425" t="s">
        <v>974</v>
      </c>
      <c r="M46" s="812" t="s">
        <v>1597</v>
      </c>
      <c r="N46" s="378">
        <v>200</v>
      </c>
    </row>
    <row r="47" spans="1:14" ht="15.75">
      <c r="A47" s="1128"/>
      <c r="B47" s="87"/>
      <c r="C47" s="114"/>
      <c r="D47" s="645" t="s">
        <v>1051</v>
      </c>
      <c r="E47" s="311" t="s">
        <v>992</v>
      </c>
      <c r="F47" s="311" t="s">
        <v>893</v>
      </c>
      <c r="G47" s="425" t="s">
        <v>974</v>
      </c>
      <c r="H47" s="311">
        <v>2</v>
      </c>
      <c r="I47" s="425" t="s">
        <v>974</v>
      </c>
      <c r="J47" s="425" t="s">
        <v>974</v>
      </c>
      <c r="K47" s="426" t="s">
        <v>992</v>
      </c>
      <c r="L47" s="425" t="s">
        <v>974</v>
      </c>
      <c r="M47" s="812" t="s">
        <v>1045</v>
      </c>
      <c r="N47" s="378">
        <v>500</v>
      </c>
    </row>
    <row r="48" spans="1:14" ht="21" customHeight="1">
      <c r="A48" s="1135"/>
      <c r="B48" s="87"/>
      <c r="C48" s="114"/>
      <c r="D48" s="645" t="s">
        <v>1052</v>
      </c>
      <c r="E48" s="311" t="s">
        <v>1011</v>
      </c>
      <c r="F48" s="311">
        <v>2</v>
      </c>
      <c r="G48" s="425" t="s">
        <v>974</v>
      </c>
      <c r="H48" s="311">
        <v>4</v>
      </c>
      <c r="I48" s="425" t="s">
        <v>974</v>
      </c>
      <c r="J48" s="425" t="s">
        <v>974</v>
      </c>
      <c r="K48" s="426" t="s">
        <v>1011</v>
      </c>
      <c r="L48" s="425" t="s">
        <v>974</v>
      </c>
      <c r="M48" s="812" t="s">
        <v>1045</v>
      </c>
      <c r="N48" s="378">
        <v>500</v>
      </c>
    </row>
    <row r="49" spans="1:14" ht="15.75">
      <c r="A49" s="1132" t="s">
        <v>607</v>
      </c>
      <c r="B49" s="87"/>
      <c r="C49" s="98"/>
      <c r="D49" s="225" t="s">
        <v>1059</v>
      </c>
      <c r="E49" s="298" t="s">
        <v>879</v>
      </c>
      <c r="F49" s="311" t="s">
        <v>893</v>
      </c>
      <c r="G49" s="298">
        <v>1</v>
      </c>
      <c r="H49" s="298">
        <v>2</v>
      </c>
      <c r="I49" s="425" t="s">
        <v>974</v>
      </c>
      <c r="J49" s="426" t="s">
        <v>979</v>
      </c>
      <c r="K49" s="426" t="s">
        <v>911</v>
      </c>
      <c r="L49" s="425" t="s">
        <v>974</v>
      </c>
      <c r="M49" s="812"/>
      <c r="N49" s="378">
        <v>500</v>
      </c>
    </row>
    <row r="50" spans="1:14" ht="15.75">
      <c r="A50" s="1133"/>
      <c r="B50" s="87"/>
      <c r="C50" s="98"/>
      <c r="D50" s="228" t="s">
        <v>1060</v>
      </c>
      <c r="E50" s="298" t="s">
        <v>1061</v>
      </c>
      <c r="F50" s="311" t="s">
        <v>893</v>
      </c>
      <c r="G50" s="298">
        <v>1</v>
      </c>
      <c r="H50" s="425" t="s">
        <v>974</v>
      </c>
      <c r="I50" s="425" t="s">
        <v>974</v>
      </c>
      <c r="J50" s="425" t="s">
        <v>974</v>
      </c>
      <c r="K50" s="426" t="s">
        <v>1061</v>
      </c>
      <c r="L50" s="425" t="s">
        <v>974</v>
      </c>
      <c r="M50" s="812"/>
      <c r="N50" s="378">
        <v>500</v>
      </c>
    </row>
    <row r="51" spans="1:14" ht="15.75">
      <c r="A51" s="1133"/>
      <c r="B51" s="87"/>
      <c r="C51" s="98"/>
      <c r="D51" s="225" t="s">
        <v>1062</v>
      </c>
      <c r="E51" s="298" t="s">
        <v>1061</v>
      </c>
      <c r="F51" s="311" t="s">
        <v>893</v>
      </c>
      <c r="G51" s="425" t="s">
        <v>974</v>
      </c>
      <c r="H51" s="425" t="s">
        <v>974</v>
      </c>
      <c r="I51" s="425" t="s">
        <v>974</v>
      </c>
      <c r="J51" s="425" t="s">
        <v>974</v>
      </c>
      <c r="K51" s="426" t="s">
        <v>1061</v>
      </c>
      <c r="L51" s="425" t="s">
        <v>974</v>
      </c>
      <c r="M51" s="812"/>
      <c r="N51" s="378">
        <v>500</v>
      </c>
    </row>
    <row r="52" spans="1:14" ht="15.75">
      <c r="A52" s="1133"/>
      <c r="B52" s="87"/>
      <c r="C52" s="98"/>
      <c r="D52" s="228" t="s">
        <v>1063</v>
      </c>
      <c r="E52" s="298" t="s">
        <v>875</v>
      </c>
      <c r="F52" s="311" t="s">
        <v>893</v>
      </c>
      <c r="G52" s="425" t="s">
        <v>974</v>
      </c>
      <c r="H52" s="298">
        <v>1</v>
      </c>
      <c r="I52" s="425" t="s">
        <v>974</v>
      </c>
      <c r="J52" s="425" t="s">
        <v>974</v>
      </c>
      <c r="K52" s="426" t="s">
        <v>875</v>
      </c>
      <c r="L52" s="425" t="s">
        <v>974</v>
      </c>
      <c r="M52" s="812"/>
      <c r="N52" s="378">
        <v>150</v>
      </c>
    </row>
    <row r="53" spans="1:14" ht="30">
      <c r="A53" s="1133"/>
      <c r="B53" s="87"/>
      <c r="C53" s="98"/>
      <c r="D53" s="228" t="s">
        <v>1064</v>
      </c>
      <c r="E53" s="298" t="s">
        <v>1065</v>
      </c>
      <c r="F53" s="311" t="s">
        <v>893</v>
      </c>
      <c r="G53" s="425" t="s">
        <v>974</v>
      </c>
      <c r="H53" s="425" t="s">
        <v>974</v>
      </c>
      <c r="I53" s="425" t="s">
        <v>974</v>
      </c>
      <c r="J53" s="426" t="s">
        <v>888</v>
      </c>
      <c r="K53" s="426" t="s">
        <v>882</v>
      </c>
      <c r="L53" s="425" t="s">
        <v>974</v>
      </c>
      <c r="M53" s="812" t="s">
        <v>1066</v>
      </c>
      <c r="N53" s="378">
        <v>750</v>
      </c>
    </row>
    <row r="54" spans="1:14" ht="15.75">
      <c r="A54" s="1133"/>
      <c r="B54" s="87"/>
      <c r="C54" s="98"/>
      <c r="D54" s="228" t="s">
        <v>1067</v>
      </c>
      <c r="E54" s="298" t="s">
        <v>984</v>
      </c>
      <c r="F54" s="311" t="s">
        <v>893</v>
      </c>
      <c r="G54" s="425" t="s">
        <v>974</v>
      </c>
      <c r="H54" s="298">
        <v>2</v>
      </c>
      <c r="I54" s="425" t="s">
        <v>974</v>
      </c>
      <c r="J54" s="426">
        <v>1.3</v>
      </c>
      <c r="K54" s="426" t="s">
        <v>882</v>
      </c>
      <c r="L54" s="425" t="s">
        <v>974</v>
      </c>
      <c r="M54" s="812"/>
      <c r="N54" s="378"/>
    </row>
    <row r="55" spans="1:14" ht="15.75">
      <c r="A55" s="1133"/>
      <c r="B55" s="87"/>
      <c r="C55" s="98"/>
      <c r="D55" s="228" t="s">
        <v>1068</v>
      </c>
      <c r="E55" s="298" t="s">
        <v>872</v>
      </c>
      <c r="F55" s="311" t="s">
        <v>893</v>
      </c>
      <c r="G55" s="425" t="s">
        <v>974</v>
      </c>
      <c r="H55" s="298">
        <v>0</v>
      </c>
      <c r="I55" s="426">
        <v>1</v>
      </c>
      <c r="J55" s="425" t="s">
        <v>974</v>
      </c>
      <c r="K55" s="298">
        <v>0</v>
      </c>
      <c r="L55" s="425" t="s">
        <v>974</v>
      </c>
      <c r="M55" s="812" t="s">
        <v>1069</v>
      </c>
      <c r="N55" s="378">
        <v>1000</v>
      </c>
    </row>
    <row r="56" spans="1:14" ht="15.75">
      <c r="A56" s="1134"/>
      <c r="B56" s="87"/>
      <c r="C56" s="98"/>
      <c r="D56" s="225" t="s">
        <v>1070</v>
      </c>
      <c r="E56" s="298" t="s">
        <v>984</v>
      </c>
      <c r="F56" s="311" t="s">
        <v>893</v>
      </c>
      <c r="G56" s="425" t="s">
        <v>974</v>
      </c>
      <c r="H56" s="298">
        <v>0</v>
      </c>
      <c r="I56" s="426" t="s">
        <v>1071</v>
      </c>
      <c r="J56" s="425" t="s">
        <v>974</v>
      </c>
      <c r="K56" s="298">
        <v>0</v>
      </c>
      <c r="L56" s="298" t="s">
        <v>1071</v>
      </c>
      <c r="M56" s="812" t="s">
        <v>1066</v>
      </c>
      <c r="N56" s="378">
        <v>1000</v>
      </c>
    </row>
    <row r="57" spans="1:14" ht="15.75">
      <c r="A57" s="1132" t="s">
        <v>512</v>
      </c>
      <c r="B57" s="87"/>
      <c r="C57" s="411"/>
      <c r="D57" s="225" t="s">
        <v>1086</v>
      </c>
      <c r="E57" s="311" t="s">
        <v>873</v>
      </c>
      <c r="F57" s="311" t="s">
        <v>1080</v>
      </c>
      <c r="G57" s="311">
        <v>2</v>
      </c>
      <c r="H57" s="298">
        <v>0</v>
      </c>
      <c r="I57" s="425" t="s">
        <v>974</v>
      </c>
      <c r="J57" s="425" t="s">
        <v>974</v>
      </c>
      <c r="K57" s="298">
        <v>0</v>
      </c>
      <c r="L57" s="425" t="s">
        <v>974</v>
      </c>
      <c r="M57" s="812" t="s">
        <v>1081</v>
      </c>
      <c r="N57" s="378">
        <v>900</v>
      </c>
    </row>
    <row r="58" spans="1:14" ht="15.75">
      <c r="A58" s="1133"/>
      <c r="B58" s="87"/>
      <c r="C58" s="411"/>
      <c r="D58" s="225" t="s">
        <v>1087</v>
      </c>
      <c r="E58" s="311" t="s">
        <v>871</v>
      </c>
      <c r="F58" s="311" t="s">
        <v>1080</v>
      </c>
      <c r="G58" s="425" t="s">
        <v>974</v>
      </c>
      <c r="H58" s="311">
        <v>1</v>
      </c>
      <c r="I58" s="425" t="s">
        <v>974</v>
      </c>
      <c r="J58" s="425" t="s">
        <v>974</v>
      </c>
      <c r="K58" s="298">
        <v>0</v>
      </c>
      <c r="L58" s="426" t="s">
        <v>1088</v>
      </c>
      <c r="M58" s="812"/>
      <c r="N58" s="378">
        <v>75</v>
      </c>
    </row>
    <row r="59" spans="1:14" ht="15.75">
      <c r="A59" s="1134"/>
      <c r="B59" s="87"/>
      <c r="C59" s="411"/>
      <c r="D59" s="225" t="s">
        <v>622</v>
      </c>
      <c r="E59" s="311" t="s">
        <v>875</v>
      </c>
      <c r="F59" s="311" t="s">
        <v>1089</v>
      </c>
      <c r="G59" s="311">
        <v>1</v>
      </c>
      <c r="H59" s="311">
        <v>2</v>
      </c>
      <c r="I59" s="425" t="s">
        <v>974</v>
      </c>
      <c r="J59" s="425" t="s">
        <v>974</v>
      </c>
      <c r="K59" s="426" t="s">
        <v>873</v>
      </c>
      <c r="L59" s="425" t="s">
        <v>974</v>
      </c>
      <c r="M59" s="812"/>
      <c r="N59" s="378">
        <v>100</v>
      </c>
    </row>
    <row r="60" spans="1:14" ht="32.450000000000003" customHeight="1">
      <c r="A60" s="959" t="s">
        <v>426</v>
      </c>
      <c r="B60" s="87"/>
      <c r="C60" s="412"/>
      <c r="D60" s="645" t="s">
        <v>1097</v>
      </c>
      <c r="E60" s="311" t="s">
        <v>992</v>
      </c>
      <c r="F60" s="298" t="s">
        <v>1110</v>
      </c>
      <c r="G60" s="425" t="s">
        <v>974</v>
      </c>
      <c r="H60" s="298">
        <v>2</v>
      </c>
      <c r="I60" s="425" t="s">
        <v>974</v>
      </c>
      <c r="J60" s="425" t="s">
        <v>974</v>
      </c>
      <c r="K60" s="426" t="s">
        <v>872</v>
      </c>
      <c r="L60" s="425" t="s">
        <v>974</v>
      </c>
      <c r="M60" s="812" t="s">
        <v>1045</v>
      </c>
      <c r="N60" s="378">
        <v>80</v>
      </c>
    </row>
    <row r="61" spans="1:14" ht="15.75">
      <c r="A61" s="960"/>
      <c r="B61" s="87"/>
      <c r="C61" s="412"/>
      <c r="D61" s="647" t="s">
        <v>1098</v>
      </c>
      <c r="E61" s="311" t="s">
        <v>992</v>
      </c>
      <c r="F61" s="298" t="s">
        <v>1110</v>
      </c>
      <c r="G61" s="425" t="s">
        <v>974</v>
      </c>
      <c r="H61" s="298">
        <v>0</v>
      </c>
      <c r="I61" s="425" t="s">
        <v>974</v>
      </c>
      <c r="J61" s="425" t="s">
        <v>974</v>
      </c>
      <c r="K61" s="426" t="s">
        <v>992</v>
      </c>
      <c r="L61" s="425" t="s">
        <v>974</v>
      </c>
      <c r="M61" s="812"/>
      <c r="N61" s="378">
        <v>80</v>
      </c>
    </row>
    <row r="62" spans="1:14" ht="15.75">
      <c r="A62" s="960"/>
      <c r="B62" s="87"/>
      <c r="C62" s="412"/>
      <c r="D62" s="645" t="s">
        <v>1099</v>
      </c>
      <c r="E62" s="311" t="s">
        <v>982</v>
      </c>
      <c r="F62" s="298" t="s">
        <v>1110</v>
      </c>
      <c r="G62" s="425" t="s">
        <v>974</v>
      </c>
      <c r="H62" s="298">
        <v>0</v>
      </c>
      <c r="I62" s="425" t="s">
        <v>974</v>
      </c>
      <c r="J62" s="425" t="s">
        <v>974</v>
      </c>
      <c r="K62" s="426" t="s">
        <v>879</v>
      </c>
      <c r="L62" s="425" t="s">
        <v>974</v>
      </c>
      <c r="M62" s="812"/>
      <c r="N62" s="378"/>
    </row>
    <row r="63" spans="1:14" ht="15.75">
      <c r="A63" s="960"/>
      <c r="B63" s="87"/>
      <c r="C63" s="412"/>
      <c r="D63" s="236" t="s">
        <v>1100</v>
      </c>
      <c r="E63" s="337" t="s">
        <v>1111</v>
      </c>
      <c r="F63" s="180" t="s">
        <v>1110</v>
      </c>
      <c r="G63" s="425" t="s">
        <v>974</v>
      </c>
      <c r="H63" s="180">
        <v>3</v>
      </c>
      <c r="I63" s="425" t="s">
        <v>974</v>
      </c>
      <c r="J63" s="180" t="s">
        <v>1112</v>
      </c>
      <c r="K63" s="434" t="s">
        <v>1113</v>
      </c>
      <c r="L63" s="434" t="s">
        <v>1114</v>
      </c>
      <c r="M63" s="627" t="s">
        <v>1115</v>
      </c>
      <c r="N63" s="435">
        <v>189</v>
      </c>
    </row>
    <row r="64" spans="1:14" ht="15.75">
      <c r="A64" s="960"/>
      <c r="B64" s="87"/>
      <c r="C64" s="412"/>
      <c r="D64" s="647" t="s">
        <v>1101</v>
      </c>
      <c r="E64" s="311" t="s">
        <v>871</v>
      </c>
      <c r="F64" s="298"/>
      <c r="G64" s="425" t="s">
        <v>974</v>
      </c>
      <c r="H64" s="298">
        <v>3</v>
      </c>
      <c r="I64" s="425" t="s">
        <v>974</v>
      </c>
      <c r="J64" s="425" t="s">
        <v>974</v>
      </c>
      <c r="K64" s="426" t="s">
        <v>1116</v>
      </c>
      <c r="L64" s="426" t="s">
        <v>977</v>
      </c>
      <c r="M64" s="812"/>
      <c r="N64" s="378">
        <v>135</v>
      </c>
    </row>
    <row r="65" spans="1:14" ht="15.75">
      <c r="A65" s="960"/>
      <c r="B65" s="87"/>
      <c r="C65" s="412"/>
      <c r="D65" s="647" t="s">
        <v>1102</v>
      </c>
      <c r="E65" s="311" t="s">
        <v>982</v>
      </c>
      <c r="F65" s="298" t="s">
        <v>1110</v>
      </c>
      <c r="G65" s="425" t="s">
        <v>974</v>
      </c>
      <c r="H65" s="298">
        <v>1</v>
      </c>
      <c r="I65" s="425" t="s">
        <v>974</v>
      </c>
      <c r="J65" s="425" t="s">
        <v>974</v>
      </c>
      <c r="K65" s="426" t="s">
        <v>982</v>
      </c>
      <c r="L65" s="425" t="s">
        <v>974</v>
      </c>
      <c r="M65" s="812"/>
      <c r="N65" s="378">
        <v>135</v>
      </c>
    </row>
    <row r="66" spans="1:14" ht="21.75" customHeight="1">
      <c r="A66" s="960"/>
      <c r="B66" s="87"/>
      <c r="C66" s="412"/>
      <c r="D66" s="647" t="s">
        <v>1103</v>
      </c>
      <c r="E66" s="311" t="s">
        <v>988</v>
      </c>
      <c r="F66" s="425" t="s">
        <v>974</v>
      </c>
      <c r="G66" s="425" t="s">
        <v>974</v>
      </c>
      <c r="H66" s="298">
        <v>1</v>
      </c>
      <c r="I66" s="425" t="s">
        <v>974</v>
      </c>
      <c r="J66" s="425" t="s">
        <v>974</v>
      </c>
      <c r="K66" s="426" t="s">
        <v>1117</v>
      </c>
      <c r="L66" s="425" t="s">
        <v>974</v>
      </c>
      <c r="M66" s="812"/>
      <c r="N66" s="378">
        <v>50</v>
      </c>
    </row>
    <row r="67" spans="1:14" ht="17.25" customHeight="1">
      <c r="A67" s="960"/>
      <c r="B67" s="87"/>
      <c r="C67" s="412"/>
      <c r="D67" s="648" t="s">
        <v>1104</v>
      </c>
      <c r="E67" s="337" t="s">
        <v>1118</v>
      </c>
      <c r="F67" s="425" t="s">
        <v>974</v>
      </c>
      <c r="G67" s="425" t="s">
        <v>974</v>
      </c>
      <c r="H67" s="180">
        <v>7</v>
      </c>
      <c r="I67" s="425" t="s">
        <v>974</v>
      </c>
      <c r="J67" s="96"/>
      <c r="K67" s="434" t="s">
        <v>1118</v>
      </c>
      <c r="L67" s="425" t="s">
        <v>974</v>
      </c>
      <c r="M67" s="627"/>
      <c r="N67" s="435">
        <v>500</v>
      </c>
    </row>
    <row r="68" spans="1:14" ht="30.95" customHeight="1">
      <c r="A68" s="960"/>
      <c r="B68" s="87"/>
      <c r="C68" s="412"/>
      <c r="D68" s="236" t="s">
        <v>1105</v>
      </c>
      <c r="E68" s="311" t="s">
        <v>982</v>
      </c>
      <c r="F68" s="425" t="s">
        <v>974</v>
      </c>
      <c r="G68" s="425" t="s">
        <v>974</v>
      </c>
      <c r="H68" s="180">
        <v>3</v>
      </c>
      <c r="I68" s="425" t="s">
        <v>974</v>
      </c>
      <c r="J68" s="425" t="s">
        <v>974</v>
      </c>
      <c r="K68" s="425" t="s">
        <v>974</v>
      </c>
      <c r="L68" s="425" t="s">
        <v>974</v>
      </c>
      <c r="M68" s="812"/>
      <c r="N68" s="378">
        <v>70</v>
      </c>
    </row>
    <row r="69" spans="1:14" ht="15.75">
      <c r="A69" s="960"/>
      <c r="B69" s="87"/>
      <c r="C69" s="412"/>
      <c r="D69" s="647" t="s">
        <v>1106</v>
      </c>
      <c r="E69" s="311" t="s">
        <v>1011</v>
      </c>
      <c r="F69" s="425" t="s">
        <v>974</v>
      </c>
      <c r="G69" s="425" t="s">
        <v>974</v>
      </c>
      <c r="H69" s="298">
        <v>3</v>
      </c>
      <c r="I69" s="425" t="s">
        <v>974</v>
      </c>
      <c r="J69" s="425" t="s">
        <v>974</v>
      </c>
      <c r="K69" s="425" t="s">
        <v>974</v>
      </c>
      <c r="L69" s="425" t="s">
        <v>974</v>
      </c>
      <c r="M69" s="812"/>
      <c r="N69" s="378">
        <v>80</v>
      </c>
    </row>
    <row r="70" spans="1:14" ht="15.75">
      <c r="A70" s="960"/>
      <c r="B70" s="87"/>
      <c r="C70" s="412"/>
      <c r="D70" s="648" t="s">
        <v>1107</v>
      </c>
      <c r="E70" s="337" t="s">
        <v>984</v>
      </c>
      <c r="F70" s="425" t="s">
        <v>974</v>
      </c>
      <c r="G70" s="425" t="s">
        <v>974</v>
      </c>
      <c r="H70" s="180">
        <v>4</v>
      </c>
      <c r="I70" s="425" t="s">
        <v>974</v>
      </c>
      <c r="J70" s="425" t="s">
        <v>974</v>
      </c>
      <c r="K70" s="425" t="s">
        <v>974</v>
      </c>
      <c r="L70" s="425" t="s">
        <v>974</v>
      </c>
      <c r="M70" s="627"/>
      <c r="N70" s="435">
        <v>110</v>
      </c>
    </row>
    <row r="71" spans="1:14" ht="16.5" customHeight="1">
      <c r="A71" s="960"/>
      <c r="B71" s="87"/>
      <c r="C71" s="412"/>
      <c r="D71" s="236" t="s">
        <v>1108</v>
      </c>
      <c r="E71" s="337" t="s">
        <v>1023</v>
      </c>
      <c r="F71" s="425" t="s">
        <v>974</v>
      </c>
      <c r="G71" s="425" t="s">
        <v>974</v>
      </c>
      <c r="H71" s="180">
        <v>5</v>
      </c>
      <c r="I71" s="425" t="s">
        <v>974</v>
      </c>
      <c r="J71" s="425" t="s">
        <v>974</v>
      </c>
      <c r="K71" s="425" t="s">
        <v>974</v>
      </c>
      <c r="L71" s="425" t="s">
        <v>974</v>
      </c>
      <c r="M71" s="627" t="s">
        <v>1119</v>
      </c>
      <c r="N71" s="435">
        <v>295</v>
      </c>
    </row>
    <row r="72" spans="1:14" ht="19.5" customHeight="1">
      <c r="A72" s="913"/>
      <c r="B72" s="87"/>
      <c r="C72" s="412"/>
      <c r="D72" s="236" t="s">
        <v>1109</v>
      </c>
      <c r="E72" s="337" t="s">
        <v>1011</v>
      </c>
      <c r="F72" s="425" t="s">
        <v>974</v>
      </c>
      <c r="G72" s="425" t="s">
        <v>974</v>
      </c>
      <c r="H72" s="180">
        <v>4</v>
      </c>
      <c r="I72" s="425" t="s">
        <v>974</v>
      </c>
      <c r="J72" s="425" t="s">
        <v>974</v>
      </c>
      <c r="K72" s="425" t="s">
        <v>974</v>
      </c>
      <c r="L72" s="425" t="s">
        <v>974</v>
      </c>
      <c r="M72" s="627"/>
      <c r="N72" s="435">
        <v>126</v>
      </c>
    </row>
    <row r="73" spans="1:14" ht="15.75">
      <c r="A73" s="1132" t="s">
        <v>427</v>
      </c>
      <c r="B73" s="87"/>
      <c r="C73" s="411"/>
      <c r="D73" s="290" t="s">
        <v>1079</v>
      </c>
      <c r="E73" s="311" t="s">
        <v>878</v>
      </c>
      <c r="F73" s="311" t="s">
        <v>1080</v>
      </c>
      <c r="G73" s="311">
        <v>2</v>
      </c>
      <c r="H73" s="311">
        <v>2</v>
      </c>
      <c r="I73" s="425" t="s">
        <v>974</v>
      </c>
      <c r="J73" s="425" t="s">
        <v>974</v>
      </c>
      <c r="K73" s="425" t="s">
        <v>974</v>
      </c>
      <c r="L73" s="425" t="s">
        <v>974</v>
      </c>
      <c r="M73" s="812" t="s">
        <v>1081</v>
      </c>
      <c r="N73" s="378">
        <v>1500</v>
      </c>
    </row>
    <row r="74" spans="1:14" ht="15.75">
      <c r="A74" s="1133"/>
      <c r="B74" s="87"/>
      <c r="C74" s="411"/>
      <c r="D74" s="237" t="s">
        <v>1082</v>
      </c>
      <c r="E74" s="311" t="s">
        <v>1011</v>
      </c>
      <c r="F74" s="311" t="s">
        <v>1080</v>
      </c>
      <c r="G74" s="425" t="s">
        <v>974</v>
      </c>
      <c r="H74" s="311">
        <v>2</v>
      </c>
      <c r="I74" s="425" t="s">
        <v>974</v>
      </c>
      <c r="J74" s="425" t="s">
        <v>974</v>
      </c>
      <c r="K74" s="425" t="s">
        <v>974</v>
      </c>
      <c r="L74" s="425" t="s">
        <v>974</v>
      </c>
      <c r="M74" s="812" t="s">
        <v>1081</v>
      </c>
      <c r="N74" s="378">
        <v>650</v>
      </c>
    </row>
    <row r="75" spans="1:14" ht="15.75">
      <c r="A75" s="1134"/>
      <c r="B75" s="87"/>
      <c r="C75" s="411"/>
      <c r="D75" s="290" t="s">
        <v>1079</v>
      </c>
      <c r="E75" s="311" t="s">
        <v>1011</v>
      </c>
      <c r="F75" s="311" t="s">
        <v>1080</v>
      </c>
      <c r="G75" s="425" t="s">
        <v>974</v>
      </c>
      <c r="H75" s="311">
        <v>2</v>
      </c>
      <c r="I75" s="425" t="s">
        <v>974</v>
      </c>
      <c r="J75" s="425" t="s">
        <v>974</v>
      </c>
      <c r="K75" s="425" t="s">
        <v>974</v>
      </c>
      <c r="L75" s="425" t="s">
        <v>974</v>
      </c>
      <c r="M75" s="813" t="s">
        <v>974</v>
      </c>
      <c r="N75" s="378">
        <v>350</v>
      </c>
    </row>
    <row r="76" spans="1:14" ht="18" customHeight="1">
      <c r="A76" s="905" t="s">
        <v>428</v>
      </c>
      <c r="B76" s="87"/>
      <c r="C76" s="412"/>
      <c r="D76" s="228" t="s">
        <v>1137</v>
      </c>
      <c r="E76" s="298" t="s">
        <v>872</v>
      </c>
      <c r="F76" s="311" t="s">
        <v>883</v>
      </c>
      <c r="G76" s="425" t="s">
        <v>974</v>
      </c>
      <c r="H76" s="425" t="s">
        <v>974</v>
      </c>
      <c r="I76" s="425" t="s">
        <v>974</v>
      </c>
      <c r="J76" s="425" t="s">
        <v>974</v>
      </c>
      <c r="K76" s="426" t="s">
        <v>872</v>
      </c>
      <c r="L76" s="425" t="s">
        <v>974</v>
      </c>
      <c r="M76" s="813" t="s">
        <v>974</v>
      </c>
      <c r="N76" s="378">
        <v>150</v>
      </c>
    </row>
    <row r="77" spans="1:14" ht="19.5" customHeight="1">
      <c r="A77" s="905"/>
      <c r="B77" s="87"/>
      <c r="C77" s="412"/>
      <c r="D77" s="228" t="s">
        <v>1138</v>
      </c>
      <c r="E77" s="298" t="s">
        <v>872</v>
      </c>
      <c r="F77" s="311" t="s">
        <v>899</v>
      </c>
      <c r="G77" s="425" t="s">
        <v>974</v>
      </c>
      <c r="H77" s="425" t="s">
        <v>974</v>
      </c>
      <c r="I77" s="425" t="s">
        <v>974</v>
      </c>
      <c r="J77" s="425" t="s">
        <v>974</v>
      </c>
      <c r="K77" s="426" t="s">
        <v>872</v>
      </c>
      <c r="L77" s="425" t="s">
        <v>974</v>
      </c>
      <c r="M77" s="813" t="s">
        <v>974</v>
      </c>
      <c r="N77" s="378">
        <v>100</v>
      </c>
    </row>
    <row r="78" spans="1:14" ht="20.100000000000001" customHeight="1">
      <c r="A78" s="905"/>
      <c r="B78" s="87"/>
      <c r="C78" s="412"/>
      <c r="D78" s="228" t="s">
        <v>1139</v>
      </c>
      <c r="E78" s="298" t="s">
        <v>875</v>
      </c>
      <c r="F78" s="311" t="s">
        <v>998</v>
      </c>
      <c r="G78" s="425" t="s">
        <v>974</v>
      </c>
      <c r="H78" s="425" t="s">
        <v>974</v>
      </c>
      <c r="I78" s="425" t="s">
        <v>974</v>
      </c>
      <c r="J78" s="425" t="s">
        <v>974</v>
      </c>
      <c r="K78" s="426" t="s">
        <v>1011</v>
      </c>
      <c r="L78" s="425" t="s">
        <v>974</v>
      </c>
      <c r="M78" s="813" t="s">
        <v>974</v>
      </c>
      <c r="N78" s="378">
        <v>375</v>
      </c>
    </row>
    <row r="79" spans="1:14" ht="15.75">
      <c r="A79" s="905"/>
      <c r="B79" s="87"/>
      <c r="C79" s="412"/>
      <c r="D79" s="228" t="s">
        <v>1140</v>
      </c>
      <c r="E79" s="298" t="s">
        <v>871</v>
      </c>
      <c r="F79" s="311" t="s">
        <v>998</v>
      </c>
      <c r="G79" s="425" t="s">
        <v>974</v>
      </c>
      <c r="H79" s="425" t="s">
        <v>974</v>
      </c>
      <c r="I79" s="425" t="s">
        <v>974</v>
      </c>
      <c r="J79" s="425" t="s">
        <v>974</v>
      </c>
      <c r="K79" s="426" t="s">
        <v>984</v>
      </c>
      <c r="L79" s="425" t="s">
        <v>974</v>
      </c>
      <c r="M79" s="813" t="s">
        <v>974</v>
      </c>
      <c r="N79" s="378">
        <v>275</v>
      </c>
    </row>
    <row r="80" spans="1:14" ht="15.75">
      <c r="A80" s="905"/>
      <c r="B80" s="87"/>
      <c r="C80" s="412"/>
      <c r="D80" s="228" t="s">
        <v>1141</v>
      </c>
      <c r="E80" s="298" t="s">
        <v>872</v>
      </c>
      <c r="F80" s="311" t="s">
        <v>998</v>
      </c>
      <c r="G80" s="425" t="s">
        <v>974</v>
      </c>
      <c r="H80" s="425" t="s">
        <v>974</v>
      </c>
      <c r="I80" s="425" t="s">
        <v>974</v>
      </c>
      <c r="J80" s="425" t="s">
        <v>974</v>
      </c>
      <c r="K80" s="426" t="s">
        <v>992</v>
      </c>
      <c r="L80" s="425" t="s">
        <v>974</v>
      </c>
      <c r="M80" s="813" t="s">
        <v>974</v>
      </c>
      <c r="N80" s="378">
        <v>210</v>
      </c>
    </row>
    <row r="81" spans="1:14" ht="15.75">
      <c r="A81" s="905"/>
      <c r="B81" s="87"/>
      <c r="C81" s="412"/>
      <c r="D81" s="228" t="s">
        <v>1142</v>
      </c>
      <c r="E81" s="298" t="s">
        <v>1149</v>
      </c>
      <c r="F81" s="311" t="s">
        <v>919</v>
      </c>
      <c r="G81" s="425" t="s">
        <v>974</v>
      </c>
      <c r="H81" s="425" t="s">
        <v>974</v>
      </c>
      <c r="I81" s="425" t="s">
        <v>974</v>
      </c>
      <c r="J81" s="425" t="s">
        <v>974</v>
      </c>
      <c r="K81" s="426" t="s">
        <v>1150</v>
      </c>
      <c r="L81" s="425" t="s">
        <v>974</v>
      </c>
      <c r="M81" s="813" t="s">
        <v>974</v>
      </c>
      <c r="N81" s="378">
        <v>950</v>
      </c>
    </row>
    <row r="82" spans="1:14" ht="15.75">
      <c r="A82" s="905"/>
      <c r="B82" s="87"/>
      <c r="C82" s="412"/>
      <c r="D82" s="228" t="s">
        <v>1143</v>
      </c>
      <c r="E82" s="298" t="s">
        <v>1149</v>
      </c>
      <c r="F82" s="311" t="s">
        <v>998</v>
      </c>
      <c r="G82" s="425" t="s">
        <v>974</v>
      </c>
      <c r="H82" s="425" t="s">
        <v>974</v>
      </c>
      <c r="I82" s="425" t="s">
        <v>974</v>
      </c>
      <c r="J82" s="425" t="s">
        <v>974</v>
      </c>
      <c r="K82" s="426" t="s">
        <v>1150</v>
      </c>
      <c r="L82" s="425" t="s">
        <v>974</v>
      </c>
      <c r="M82" s="813" t="s">
        <v>974</v>
      </c>
      <c r="N82" s="378">
        <v>75</v>
      </c>
    </row>
    <row r="83" spans="1:14" ht="30">
      <c r="A83" s="905"/>
      <c r="B83" s="87"/>
      <c r="C83" s="412"/>
      <c r="D83" s="228" t="s">
        <v>1144</v>
      </c>
      <c r="E83" s="298" t="s">
        <v>1113</v>
      </c>
      <c r="F83" s="311" t="s">
        <v>998</v>
      </c>
      <c r="G83" s="425" t="s">
        <v>974</v>
      </c>
      <c r="H83" s="425" t="s">
        <v>974</v>
      </c>
      <c r="I83" s="425" t="s">
        <v>974</v>
      </c>
      <c r="J83" s="425" t="s">
        <v>974</v>
      </c>
      <c r="K83" s="426" t="s">
        <v>1113</v>
      </c>
      <c r="L83" s="425" t="s">
        <v>974</v>
      </c>
      <c r="M83" s="813" t="s">
        <v>974</v>
      </c>
      <c r="N83" s="378">
        <v>150</v>
      </c>
    </row>
    <row r="84" spans="1:14" ht="15.75">
      <c r="A84" s="905"/>
      <c r="B84" s="87"/>
      <c r="C84" s="412"/>
      <c r="D84" s="228" t="s">
        <v>1145</v>
      </c>
      <c r="E84" s="298" t="s">
        <v>992</v>
      </c>
      <c r="F84" s="311" t="s">
        <v>998</v>
      </c>
      <c r="G84" s="425" t="s">
        <v>974</v>
      </c>
      <c r="H84" s="425" t="s">
        <v>974</v>
      </c>
      <c r="I84" s="425" t="s">
        <v>974</v>
      </c>
      <c r="J84" s="298" t="s">
        <v>992</v>
      </c>
      <c r="K84" s="298">
        <v>0</v>
      </c>
      <c r="L84" s="425" t="s">
        <v>974</v>
      </c>
      <c r="M84" s="813" t="s">
        <v>974</v>
      </c>
      <c r="N84" s="378">
        <v>475</v>
      </c>
    </row>
    <row r="85" spans="1:14" ht="30">
      <c r="A85" s="905"/>
      <c r="B85" s="87"/>
      <c r="C85" s="412"/>
      <c r="D85" s="228" t="s">
        <v>1146</v>
      </c>
      <c r="E85" s="298" t="s">
        <v>992</v>
      </c>
      <c r="F85" s="311" t="s">
        <v>998</v>
      </c>
      <c r="G85" s="425" t="s">
        <v>974</v>
      </c>
      <c r="H85" s="425" t="s">
        <v>974</v>
      </c>
      <c r="I85" s="425" t="s">
        <v>974</v>
      </c>
      <c r="J85" s="298">
        <v>0</v>
      </c>
      <c r="K85" s="426" t="s">
        <v>992</v>
      </c>
      <c r="L85" s="425" t="s">
        <v>974</v>
      </c>
      <c r="M85" s="813" t="s">
        <v>974</v>
      </c>
      <c r="N85" s="378">
        <v>250</v>
      </c>
    </row>
    <row r="86" spans="1:14" ht="15.75">
      <c r="A86" s="905"/>
      <c r="B86" s="87"/>
      <c r="C86" s="412"/>
      <c r="D86" s="228" t="s">
        <v>1147</v>
      </c>
      <c r="E86" s="298" t="s">
        <v>1149</v>
      </c>
      <c r="F86" s="311" t="s">
        <v>998</v>
      </c>
      <c r="G86" s="425" t="s">
        <v>974</v>
      </c>
      <c r="H86" s="425" t="s">
        <v>974</v>
      </c>
      <c r="I86" s="425" t="s">
        <v>974</v>
      </c>
      <c r="J86" s="298">
        <v>0</v>
      </c>
      <c r="K86" s="426" t="s">
        <v>1567</v>
      </c>
      <c r="L86" s="425" t="s">
        <v>974</v>
      </c>
      <c r="M86" s="813" t="s">
        <v>974</v>
      </c>
      <c r="N86" s="378">
        <v>175</v>
      </c>
    </row>
    <row r="87" spans="1:14" ht="15.75">
      <c r="A87" s="905"/>
      <c r="B87" s="87"/>
      <c r="C87" s="412"/>
      <c r="D87" s="228" t="s">
        <v>1148</v>
      </c>
      <c r="E87" s="298" t="s">
        <v>1011</v>
      </c>
      <c r="F87" s="311" t="s">
        <v>998</v>
      </c>
      <c r="G87" s="425" t="s">
        <v>974</v>
      </c>
      <c r="H87" s="425" t="s">
        <v>974</v>
      </c>
      <c r="I87" s="425" t="s">
        <v>974</v>
      </c>
      <c r="J87" s="298">
        <v>0</v>
      </c>
      <c r="K87" s="426" t="s">
        <v>1011</v>
      </c>
      <c r="L87" s="425" t="s">
        <v>974</v>
      </c>
      <c r="M87" s="813" t="s">
        <v>974</v>
      </c>
      <c r="N87" s="378">
        <v>190</v>
      </c>
    </row>
    <row r="88" spans="1:14" ht="30">
      <c r="A88" s="959" t="s">
        <v>429</v>
      </c>
      <c r="B88" s="87"/>
      <c r="C88" s="412"/>
      <c r="D88" s="237" t="s">
        <v>903</v>
      </c>
      <c r="E88" s="298" t="s">
        <v>984</v>
      </c>
      <c r="F88" s="311" t="s">
        <v>1158</v>
      </c>
      <c r="G88" s="425" t="s">
        <v>974</v>
      </c>
      <c r="H88" s="298">
        <v>6</v>
      </c>
      <c r="I88" s="425" t="s">
        <v>974</v>
      </c>
      <c r="J88" s="298">
        <v>0</v>
      </c>
      <c r="K88" s="298" t="s">
        <v>1561</v>
      </c>
      <c r="L88" s="298" t="s">
        <v>886</v>
      </c>
      <c r="M88" s="812" t="s">
        <v>1159</v>
      </c>
      <c r="N88" s="378">
        <v>1500</v>
      </c>
    </row>
    <row r="89" spans="1:14" ht="15.75">
      <c r="A89" s="960"/>
      <c r="B89" s="87"/>
      <c r="C89" s="412"/>
      <c r="D89" s="628" t="s">
        <v>901</v>
      </c>
      <c r="E89" s="298" t="s">
        <v>904</v>
      </c>
      <c r="F89" s="298" t="s">
        <v>905</v>
      </c>
      <c r="G89" s="298">
        <v>2</v>
      </c>
      <c r="H89" s="298">
        <v>3</v>
      </c>
      <c r="I89" s="426" t="s">
        <v>904</v>
      </c>
      <c r="J89" s="298">
        <v>0</v>
      </c>
      <c r="K89" s="298">
        <v>0</v>
      </c>
      <c r="L89" s="298">
        <v>0</v>
      </c>
      <c r="M89" s="812" t="s">
        <v>1160</v>
      </c>
      <c r="N89" s="378">
        <v>1500</v>
      </c>
    </row>
    <row r="90" spans="1:14" ht="30">
      <c r="A90" s="913"/>
      <c r="B90" s="87"/>
      <c r="C90" s="412"/>
      <c r="D90" s="172" t="s">
        <v>902</v>
      </c>
      <c r="E90" s="298" t="s">
        <v>872</v>
      </c>
      <c r="F90" s="298" t="s">
        <v>905</v>
      </c>
      <c r="G90" s="425" t="s">
        <v>974</v>
      </c>
      <c r="H90" s="298">
        <v>5</v>
      </c>
      <c r="I90" s="298">
        <v>0</v>
      </c>
      <c r="J90" s="426"/>
      <c r="K90" s="426" t="s">
        <v>1562</v>
      </c>
      <c r="L90" s="298" t="s">
        <v>886</v>
      </c>
      <c r="M90" s="812" t="s">
        <v>1563</v>
      </c>
      <c r="N90" s="378">
        <v>1500</v>
      </c>
    </row>
    <row r="91" spans="1:14" ht="15.75">
      <c r="A91" s="959" t="s">
        <v>1169</v>
      </c>
      <c r="B91" s="87"/>
      <c r="C91" s="412"/>
      <c r="D91" s="649" t="s">
        <v>906</v>
      </c>
      <c r="E91" s="180" t="s">
        <v>873</v>
      </c>
      <c r="F91" s="180" t="s">
        <v>905</v>
      </c>
      <c r="G91" s="425" t="s">
        <v>974</v>
      </c>
      <c r="H91" s="180">
        <v>3</v>
      </c>
      <c r="I91" s="434" t="s">
        <v>875</v>
      </c>
      <c r="J91" s="180">
        <v>0</v>
      </c>
      <c r="K91" s="180">
        <v>0</v>
      </c>
      <c r="L91" s="180">
        <v>0</v>
      </c>
      <c r="M91" s="813" t="s">
        <v>974</v>
      </c>
      <c r="N91" s="378">
        <v>903</v>
      </c>
    </row>
    <row r="92" spans="1:14" ht="30">
      <c r="A92" s="913"/>
      <c r="B92" s="87"/>
      <c r="C92" s="412"/>
      <c r="D92" s="649" t="s">
        <v>907</v>
      </c>
      <c r="E92" s="180" t="s">
        <v>1168</v>
      </c>
      <c r="F92" s="180" t="s">
        <v>908</v>
      </c>
      <c r="G92" s="425" t="s">
        <v>974</v>
      </c>
      <c r="H92" s="180">
        <v>5</v>
      </c>
      <c r="I92" s="180">
        <v>0</v>
      </c>
      <c r="J92" s="180">
        <v>0</v>
      </c>
      <c r="K92" s="180">
        <v>0</v>
      </c>
      <c r="L92" s="180">
        <v>0</v>
      </c>
      <c r="M92" s="813" t="s">
        <v>974</v>
      </c>
      <c r="N92" s="378">
        <v>903</v>
      </c>
    </row>
    <row r="93" spans="1:14" ht="15.75">
      <c r="A93" s="1129" t="s">
        <v>431</v>
      </c>
      <c r="B93" s="87"/>
      <c r="C93" s="411"/>
      <c r="D93" s="645" t="s">
        <v>1180</v>
      </c>
      <c r="E93" s="337" t="s">
        <v>1181</v>
      </c>
      <c r="F93" s="180" t="s">
        <v>910</v>
      </c>
      <c r="G93" s="425" t="s">
        <v>974</v>
      </c>
      <c r="H93" s="337">
        <v>3</v>
      </c>
      <c r="I93" s="434" t="s">
        <v>1181</v>
      </c>
      <c r="J93" s="180">
        <v>0</v>
      </c>
      <c r="K93" s="180">
        <v>0</v>
      </c>
      <c r="L93" s="180">
        <v>0</v>
      </c>
      <c r="M93" s="813" t="s">
        <v>974</v>
      </c>
      <c r="N93" s="435">
        <v>800</v>
      </c>
    </row>
    <row r="94" spans="1:14" ht="15.75">
      <c r="A94" s="1130"/>
      <c r="B94" s="87"/>
      <c r="C94" s="411"/>
      <c r="D94" s="645" t="s">
        <v>608</v>
      </c>
      <c r="E94" s="311" t="s">
        <v>877</v>
      </c>
      <c r="F94" s="180" t="s">
        <v>609</v>
      </c>
      <c r="G94" s="311">
        <v>4</v>
      </c>
      <c r="H94" s="311">
        <v>8</v>
      </c>
      <c r="I94" s="426" t="s">
        <v>864</v>
      </c>
      <c r="J94" s="426" t="s">
        <v>873</v>
      </c>
      <c r="K94" s="426" t="s">
        <v>898</v>
      </c>
      <c r="L94" s="426" t="s">
        <v>898</v>
      </c>
      <c r="M94" s="813" t="s">
        <v>974</v>
      </c>
      <c r="N94" s="378">
        <v>1500</v>
      </c>
    </row>
    <row r="95" spans="1:14" ht="23.25" customHeight="1">
      <c r="A95" s="1131"/>
      <c r="B95" s="87"/>
      <c r="C95" s="411"/>
      <c r="D95" s="645" t="s">
        <v>1179</v>
      </c>
      <c r="E95" s="337" t="s">
        <v>909</v>
      </c>
      <c r="F95" s="180" t="s">
        <v>910</v>
      </c>
      <c r="G95" s="425" t="s">
        <v>974</v>
      </c>
      <c r="H95" s="337">
        <v>1</v>
      </c>
      <c r="I95" s="436" t="s">
        <v>1118</v>
      </c>
      <c r="J95" s="180">
        <v>0</v>
      </c>
      <c r="K95" s="180">
        <v>0</v>
      </c>
      <c r="L95" s="425" t="s">
        <v>974</v>
      </c>
      <c r="M95" s="813" t="s">
        <v>974</v>
      </c>
      <c r="N95" s="435"/>
    </row>
    <row r="96" spans="1:14" ht="31.5" customHeight="1">
      <c r="A96" s="959" t="s">
        <v>432</v>
      </c>
      <c r="B96" s="180"/>
      <c r="C96" s="98"/>
      <c r="D96" s="649" t="s">
        <v>1192</v>
      </c>
      <c r="E96" s="180" t="s">
        <v>1011</v>
      </c>
      <c r="F96" s="180" t="s">
        <v>1080</v>
      </c>
      <c r="G96" s="425" t="s">
        <v>974</v>
      </c>
      <c r="H96" s="425" t="s">
        <v>974</v>
      </c>
      <c r="I96" s="425" t="s">
        <v>974</v>
      </c>
      <c r="J96" s="425" t="s">
        <v>974</v>
      </c>
      <c r="K96" s="434" t="s">
        <v>984</v>
      </c>
      <c r="L96" s="425" t="s">
        <v>974</v>
      </c>
      <c r="M96" s="813" t="s">
        <v>974</v>
      </c>
      <c r="N96" s="435">
        <v>250</v>
      </c>
    </row>
    <row r="97" spans="1:14" ht="30" customHeight="1">
      <c r="A97" s="960"/>
      <c r="B97" s="87"/>
      <c r="C97" s="411"/>
      <c r="D97" s="649" t="s">
        <v>1193</v>
      </c>
      <c r="E97" s="337" t="s">
        <v>982</v>
      </c>
      <c r="F97" s="337" t="s">
        <v>883</v>
      </c>
      <c r="G97" s="425" t="s">
        <v>974</v>
      </c>
      <c r="H97" s="425" t="s">
        <v>974</v>
      </c>
      <c r="I97" s="425" t="s">
        <v>974</v>
      </c>
      <c r="J97" s="425" t="s">
        <v>974</v>
      </c>
      <c r="K97" s="434" t="s">
        <v>982</v>
      </c>
      <c r="L97" s="425" t="s">
        <v>974</v>
      </c>
      <c r="M97" s="813" t="s">
        <v>974</v>
      </c>
      <c r="N97" s="435">
        <v>250</v>
      </c>
    </row>
    <row r="98" spans="1:14" ht="34.5" customHeight="1">
      <c r="A98" s="960"/>
      <c r="B98" s="87"/>
      <c r="C98" s="412"/>
      <c r="D98" s="649" t="s">
        <v>1194</v>
      </c>
      <c r="E98" s="180" t="s">
        <v>1149</v>
      </c>
      <c r="F98" s="337" t="s">
        <v>1080</v>
      </c>
      <c r="G98" s="425" t="s">
        <v>974</v>
      </c>
      <c r="H98" s="425" t="s">
        <v>974</v>
      </c>
      <c r="I98" s="425" t="s">
        <v>974</v>
      </c>
      <c r="J98" s="425" t="s">
        <v>974</v>
      </c>
      <c r="K98" s="434" t="s">
        <v>1149</v>
      </c>
      <c r="L98" s="425" t="s">
        <v>974</v>
      </c>
      <c r="M98" s="813" t="s">
        <v>974</v>
      </c>
      <c r="N98" s="435">
        <v>150</v>
      </c>
    </row>
    <row r="99" spans="1:14" ht="15.75">
      <c r="A99" s="913"/>
      <c r="B99" s="87"/>
      <c r="C99" s="412"/>
      <c r="D99" s="323" t="s">
        <v>1195</v>
      </c>
      <c r="E99" s="180">
        <v>1</v>
      </c>
      <c r="F99" s="337" t="s">
        <v>1196</v>
      </c>
      <c r="G99" s="425" t="s">
        <v>974</v>
      </c>
      <c r="H99" s="425" t="s">
        <v>974</v>
      </c>
      <c r="I99" s="425" t="s">
        <v>974</v>
      </c>
      <c r="J99" s="425" t="s">
        <v>974</v>
      </c>
      <c r="K99" s="434" t="s">
        <v>992</v>
      </c>
      <c r="L99" s="425" t="s">
        <v>974</v>
      </c>
      <c r="M99" s="813" t="s">
        <v>974</v>
      </c>
      <c r="N99" s="435">
        <v>100</v>
      </c>
    </row>
    <row r="100" spans="1:14" ht="15.75">
      <c r="A100" s="1129" t="s">
        <v>433</v>
      </c>
      <c r="B100" s="87"/>
      <c r="C100" s="412"/>
      <c r="D100" s="228" t="s">
        <v>1232</v>
      </c>
      <c r="E100" s="180" t="s">
        <v>1238</v>
      </c>
      <c r="F100" s="311" t="s">
        <v>1012</v>
      </c>
      <c r="G100" s="180">
        <v>1</v>
      </c>
      <c r="H100" s="180">
        <v>4</v>
      </c>
      <c r="I100" s="425" t="s">
        <v>974</v>
      </c>
      <c r="J100" s="425" t="s">
        <v>974</v>
      </c>
      <c r="K100" s="426" t="s">
        <v>1238</v>
      </c>
      <c r="L100" s="425" t="s">
        <v>974</v>
      </c>
      <c r="M100" s="812" t="s">
        <v>1242</v>
      </c>
      <c r="N100" s="378">
        <v>500</v>
      </c>
    </row>
    <row r="101" spans="1:14" ht="18" customHeight="1">
      <c r="A101" s="1130"/>
      <c r="B101" s="87"/>
      <c r="C101" s="412"/>
      <c r="D101" s="228" t="s">
        <v>1233</v>
      </c>
      <c r="E101" s="180" t="s">
        <v>1065</v>
      </c>
      <c r="F101" s="311" t="s">
        <v>1012</v>
      </c>
      <c r="G101" s="425" t="s">
        <v>974</v>
      </c>
      <c r="H101" s="180">
        <v>1</v>
      </c>
      <c r="I101" s="425" t="s">
        <v>974</v>
      </c>
      <c r="J101" s="425" t="s">
        <v>974</v>
      </c>
      <c r="K101" s="426" t="s">
        <v>1065</v>
      </c>
      <c r="L101" s="425" t="s">
        <v>974</v>
      </c>
      <c r="M101" s="812" t="s">
        <v>1045</v>
      </c>
      <c r="N101" s="378">
        <v>500</v>
      </c>
    </row>
    <row r="102" spans="1:14" ht="15.75">
      <c r="A102" s="1130"/>
      <c r="B102" s="87"/>
      <c r="C102" s="412"/>
      <c r="D102" s="228" t="s">
        <v>1236</v>
      </c>
      <c r="E102" s="180" t="s">
        <v>1239</v>
      </c>
      <c r="F102" s="311" t="s">
        <v>1012</v>
      </c>
      <c r="G102" s="425" t="s">
        <v>974</v>
      </c>
      <c r="H102" s="180">
        <v>3</v>
      </c>
      <c r="I102" s="425" t="s">
        <v>974</v>
      </c>
      <c r="J102" s="425" t="s">
        <v>974</v>
      </c>
      <c r="K102" s="426" t="s">
        <v>1239</v>
      </c>
      <c r="L102" s="425" t="s">
        <v>974</v>
      </c>
      <c r="M102" s="812"/>
      <c r="N102" s="378">
        <v>500</v>
      </c>
    </row>
    <row r="103" spans="1:14" ht="15.75">
      <c r="A103" s="1130"/>
      <c r="B103" s="87"/>
      <c r="C103" s="412"/>
      <c r="D103" s="228" t="s">
        <v>1235</v>
      </c>
      <c r="E103" s="180" t="s">
        <v>1240</v>
      </c>
      <c r="F103" s="311" t="s">
        <v>1012</v>
      </c>
      <c r="G103" s="425" t="s">
        <v>974</v>
      </c>
      <c r="H103" s="180">
        <v>1</v>
      </c>
      <c r="I103" s="425" t="s">
        <v>974</v>
      </c>
      <c r="J103" s="425" t="s">
        <v>974</v>
      </c>
      <c r="K103" s="426" t="s">
        <v>1240</v>
      </c>
      <c r="L103" s="425" t="s">
        <v>974</v>
      </c>
      <c r="M103" s="812"/>
      <c r="N103" s="378">
        <v>500</v>
      </c>
    </row>
    <row r="104" spans="1:14" ht="15.75">
      <c r="A104" s="1130"/>
      <c r="B104" s="87"/>
      <c r="C104" s="412"/>
      <c r="D104" s="228" t="s">
        <v>1234</v>
      </c>
      <c r="E104" s="180" t="s">
        <v>1241</v>
      </c>
      <c r="F104" s="311" t="s">
        <v>1012</v>
      </c>
      <c r="G104" s="425" t="s">
        <v>974</v>
      </c>
      <c r="H104" s="180">
        <v>3</v>
      </c>
      <c r="I104" s="425" t="s">
        <v>974</v>
      </c>
      <c r="J104" s="426" t="s">
        <v>1112</v>
      </c>
      <c r="K104" s="426" t="s">
        <v>1113</v>
      </c>
      <c r="L104" s="425" t="s">
        <v>974</v>
      </c>
      <c r="M104" s="812" t="s">
        <v>1242</v>
      </c>
      <c r="N104" s="378">
        <v>800</v>
      </c>
    </row>
    <row r="105" spans="1:14" ht="18.95" customHeight="1">
      <c r="A105" s="1131"/>
      <c r="B105" s="87"/>
      <c r="C105" s="412"/>
      <c r="D105" s="228" t="s">
        <v>1237</v>
      </c>
      <c r="E105" s="180" t="s">
        <v>979</v>
      </c>
      <c r="F105" s="311" t="s">
        <v>1012</v>
      </c>
      <c r="G105" s="425" t="s">
        <v>974</v>
      </c>
      <c r="H105" s="180">
        <v>2</v>
      </c>
      <c r="I105" s="425" t="s">
        <v>974</v>
      </c>
      <c r="J105" s="425" t="s">
        <v>974</v>
      </c>
      <c r="K105" s="426" t="s">
        <v>979</v>
      </c>
      <c r="L105" s="425" t="s">
        <v>974</v>
      </c>
      <c r="M105" s="812"/>
      <c r="N105" s="378">
        <v>800</v>
      </c>
    </row>
    <row r="106" spans="1:14" ht="22.5" customHeight="1">
      <c r="A106" s="959" t="s">
        <v>434</v>
      </c>
      <c r="B106" s="87"/>
      <c r="C106" s="412"/>
      <c r="D106" s="184" t="s">
        <v>1221</v>
      </c>
      <c r="E106" s="180" t="s">
        <v>1011</v>
      </c>
      <c r="F106" s="180" t="s">
        <v>912</v>
      </c>
      <c r="G106" s="180">
        <v>1</v>
      </c>
      <c r="H106" s="180">
        <v>2</v>
      </c>
      <c r="I106" s="425" t="s">
        <v>974</v>
      </c>
      <c r="J106" s="180" t="s">
        <v>888</v>
      </c>
      <c r="K106" s="180">
        <v>0</v>
      </c>
      <c r="L106" s="180" t="s">
        <v>984</v>
      </c>
      <c r="M106" s="812"/>
      <c r="N106" s="378">
        <v>400</v>
      </c>
    </row>
    <row r="107" spans="1:14" ht="15.75">
      <c r="A107" s="960"/>
      <c r="B107" s="87"/>
      <c r="C107" s="412"/>
      <c r="D107" s="184" t="s">
        <v>1222</v>
      </c>
      <c r="E107" s="180" t="s">
        <v>871</v>
      </c>
      <c r="F107" s="180" t="s">
        <v>912</v>
      </c>
      <c r="G107" s="180">
        <v>0</v>
      </c>
      <c r="H107" s="180">
        <v>1</v>
      </c>
      <c r="I107" s="425" t="s">
        <v>974</v>
      </c>
      <c r="J107" s="425" t="s">
        <v>974</v>
      </c>
      <c r="K107" s="180" t="s">
        <v>984</v>
      </c>
      <c r="L107" s="425" t="s">
        <v>974</v>
      </c>
      <c r="M107" s="812"/>
      <c r="N107" s="378">
        <v>50</v>
      </c>
    </row>
    <row r="108" spans="1:14" ht="42.75" customHeight="1">
      <c r="A108" s="960"/>
      <c r="B108" s="87"/>
      <c r="C108" s="412"/>
      <c r="D108" s="636" t="s">
        <v>1583</v>
      </c>
      <c r="E108" s="180" t="s">
        <v>1567</v>
      </c>
      <c r="F108" s="180" t="s">
        <v>1584</v>
      </c>
      <c r="G108" s="180"/>
      <c r="H108" s="180">
        <v>1</v>
      </c>
      <c r="I108" s="425" t="s">
        <v>974</v>
      </c>
      <c r="J108" s="180"/>
      <c r="K108" s="180" t="s">
        <v>1567</v>
      </c>
      <c r="L108" s="180"/>
      <c r="M108" s="637" t="s">
        <v>1585</v>
      </c>
      <c r="N108" s="378">
        <v>50</v>
      </c>
    </row>
    <row r="109" spans="1:14" ht="21.75" customHeight="1">
      <c r="A109" s="913"/>
      <c r="B109" s="87"/>
      <c r="C109" s="412"/>
      <c r="D109" s="184" t="s">
        <v>1223</v>
      </c>
      <c r="E109" s="180" t="s">
        <v>898</v>
      </c>
      <c r="F109" s="180" t="s">
        <v>912</v>
      </c>
      <c r="G109" s="180">
        <v>2</v>
      </c>
      <c r="H109" s="180">
        <v>3</v>
      </c>
      <c r="I109" s="425" t="s">
        <v>974</v>
      </c>
      <c r="J109" s="180" t="s">
        <v>1011</v>
      </c>
      <c r="K109" s="180">
        <v>0</v>
      </c>
      <c r="L109" s="180" t="s">
        <v>982</v>
      </c>
      <c r="M109" s="812"/>
      <c r="N109" s="378">
        <v>100</v>
      </c>
    </row>
    <row r="110" spans="1:14" ht="15.75">
      <c r="A110" s="959" t="s">
        <v>435</v>
      </c>
      <c r="B110" s="87"/>
      <c r="C110" s="411"/>
      <c r="D110" s="225" t="s">
        <v>611</v>
      </c>
      <c r="E110" s="311" t="s">
        <v>1011</v>
      </c>
      <c r="F110" s="311" t="s">
        <v>899</v>
      </c>
      <c r="G110" s="425" t="s">
        <v>974</v>
      </c>
      <c r="H110" s="311">
        <v>1</v>
      </c>
      <c r="I110" s="425" t="s">
        <v>974</v>
      </c>
      <c r="J110" s="311" t="s">
        <v>881</v>
      </c>
      <c r="K110" s="426" t="s">
        <v>1561</v>
      </c>
      <c r="L110" s="311">
        <v>0</v>
      </c>
      <c r="M110" s="812">
        <v>2019</v>
      </c>
      <c r="N110" s="378">
        <v>2500</v>
      </c>
    </row>
    <row r="111" spans="1:14" ht="15.75">
      <c r="A111" s="960"/>
      <c r="B111" s="87"/>
      <c r="C111" s="411"/>
      <c r="D111" s="225" t="s">
        <v>913</v>
      </c>
      <c r="E111" s="311" t="s">
        <v>898</v>
      </c>
      <c r="F111" s="311" t="s">
        <v>898</v>
      </c>
      <c r="G111" s="425" t="s">
        <v>974</v>
      </c>
      <c r="H111" s="311">
        <v>1</v>
      </c>
      <c r="I111" s="425" t="s">
        <v>974</v>
      </c>
      <c r="J111" s="311" t="s">
        <v>872</v>
      </c>
      <c r="K111" s="426" t="s">
        <v>984</v>
      </c>
      <c r="L111" s="426" t="s">
        <v>988</v>
      </c>
      <c r="M111" s="637">
        <v>2018</v>
      </c>
      <c r="N111" s="378">
        <v>2000</v>
      </c>
    </row>
    <row r="112" spans="1:14" ht="15.75">
      <c r="A112" s="960"/>
      <c r="B112" s="87"/>
      <c r="C112" s="411"/>
      <c r="D112" s="652" t="s">
        <v>1225</v>
      </c>
      <c r="E112" s="311" t="s">
        <v>984</v>
      </c>
      <c r="F112" s="311" t="s">
        <v>900</v>
      </c>
      <c r="G112" s="425" t="s">
        <v>974</v>
      </c>
      <c r="H112" s="311" t="s">
        <v>976</v>
      </c>
      <c r="I112" s="425" t="s">
        <v>974</v>
      </c>
      <c r="J112" s="311">
        <v>0</v>
      </c>
      <c r="K112" s="426" t="s">
        <v>992</v>
      </c>
      <c r="L112" s="426" t="s">
        <v>982</v>
      </c>
      <c r="M112" s="637">
        <v>2018</v>
      </c>
      <c r="N112" s="378">
        <v>1000</v>
      </c>
    </row>
    <row r="113" spans="1:14" ht="15.75">
      <c r="A113" s="960"/>
      <c r="B113" s="87"/>
      <c r="C113" s="411"/>
      <c r="D113" s="652" t="s">
        <v>1625</v>
      </c>
      <c r="E113" s="311" t="s">
        <v>984</v>
      </c>
      <c r="F113" s="311" t="s">
        <v>899</v>
      </c>
      <c r="G113" s="425" t="s">
        <v>974</v>
      </c>
      <c r="H113" s="311">
        <v>1</v>
      </c>
      <c r="I113" s="425" t="s">
        <v>974</v>
      </c>
      <c r="J113" s="311"/>
      <c r="K113" s="426" t="s">
        <v>984</v>
      </c>
      <c r="L113" s="426"/>
      <c r="M113" s="637" t="s">
        <v>976</v>
      </c>
      <c r="N113" s="378">
        <v>1000</v>
      </c>
    </row>
    <row r="114" spans="1:14" ht="30">
      <c r="A114" s="960"/>
      <c r="B114" s="87"/>
      <c r="C114" s="411"/>
      <c r="D114" s="652" t="s">
        <v>1626</v>
      </c>
      <c r="E114" s="311" t="s">
        <v>1118</v>
      </c>
      <c r="F114" s="311" t="s">
        <v>899</v>
      </c>
      <c r="G114" s="425" t="s">
        <v>974</v>
      </c>
      <c r="H114" s="311">
        <v>1</v>
      </c>
      <c r="I114" s="425" t="s">
        <v>974</v>
      </c>
      <c r="J114" s="311" t="s">
        <v>872</v>
      </c>
      <c r="K114" s="426" t="s">
        <v>984</v>
      </c>
      <c r="L114" s="426"/>
      <c r="M114" s="637">
        <v>2017</v>
      </c>
      <c r="N114" s="378">
        <v>260</v>
      </c>
    </row>
    <row r="115" spans="1:14" ht="15.75">
      <c r="A115" s="960"/>
      <c r="B115" s="87"/>
      <c r="C115" s="411"/>
      <c r="D115" s="652" t="s">
        <v>1627</v>
      </c>
      <c r="E115" s="311" t="s">
        <v>992</v>
      </c>
      <c r="F115" s="311" t="s">
        <v>900</v>
      </c>
      <c r="G115" s="425" t="s">
        <v>974</v>
      </c>
      <c r="H115" s="311">
        <v>1</v>
      </c>
      <c r="I115" s="425" t="s">
        <v>974</v>
      </c>
      <c r="J115" s="311" t="s">
        <v>904</v>
      </c>
      <c r="K115" s="426" t="s">
        <v>1628</v>
      </c>
      <c r="L115" s="426"/>
      <c r="M115" s="637">
        <v>2018</v>
      </c>
      <c r="N115" s="378">
        <v>200</v>
      </c>
    </row>
    <row r="116" spans="1:14" ht="20.25" customHeight="1" thickBot="1">
      <c r="A116" s="1145"/>
      <c r="B116" s="87"/>
      <c r="C116" s="411"/>
      <c r="D116" s="225" t="s">
        <v>1629</v>
      </c>
      <c r="E116" s="311" t="s">
        <v>1011</v>
      </c>
      <c r="F116" s="311" t="s">
        <v>900</v>
      </c>
      <c r="G116" s="425" t="s">
        <v>974</v>
      </c>
      <c r="H116" s="311"/>
      <c r="I116" s="425" t="s">
        <v>974</v>
      </c>
      <c r="J116" s="425" t="s">
        <v>974</v>
      </c>
      <c r="K116" s="426" t="s">
        <v>1630</v>
      </c>
      <c r="L116" s="426"/>
      <c r="M116" s="637"/>
      <c r="N116" s="378">
        <v>16</v>
      </c>
    </row>
    <row r="117" spans="1:14" s="327" customFormat="1" ht="24.75" customHeight="1">
      <c r="A117" s="1140" t="s">
        <v>436</v>
      </c>
      <c r="B117" s="413"/>
      <c r="C117" s="414"/>
      <c r="D117" s="228" t="s">
        <v>1245</v>
      </c>
      <c r="E117" s="337" t="s">
        <v>997</v>
      </c>
      <c r="F117" s="337" t="s">
        <v>893</v>
      </c>
      <c r="G117" s="425" t="s">
        <v>974</v>
      </c>
      <c r="H117" s="337">
        <v>3</v>
      </c>
      <c r="I117" s="379" t="s">
        <v>997</v>
      </c>
      <c r="J117" s="425" t="s">
        <v>974</v>
      </c>
      <c r="K117" s="425" t="s">
        <v>974</v>
      </c>
      <c r="L117" s="425" t="s">
        <v>974</v>
      </c>
      <c r="M117" s="814" t="s">
        <v>1259</v>
      </c>
      <c r="N117" s="180">
        <v>1000</v>
      </c>
    </row>
    <row r="118" spans="1:14" s="327" customFormat="1" ht="15.75">
      <c r="A118" s="1141"/>
      <c r="B118" s="413"/>
      <c r="C118" s="414"/>
      <c r="D118" s="228" t="s">
        <v>1246</v>
      </c>
      <c r="E118" s="337" t="s">
        <v>1254</v>
      </c>
      <c r="F118" s="337" t="s">
        <v>893</v>
      </c>
      <c r="G118" s="425" t="s">
        <v>974</v>
      </c>
      <c r="H118" s="337">
        <v>1</v>
      </c>
      <c r="I118" s="425" t="s">
        <v>974</v>
      </c>
      <c r="J118" s="425" t="s">
        <v>974</v>
      </c>
      <c r="K118" s="379" t="s">
        <v>1257</v>
      </c>
      <c r="L118" s="379" t="s">
        <v>1258</v>
      </c>
      <c r="M118" s="814" t="s">
        <v>1260</v>
      </c>
      <c r="N118" s="180">
        <v>100</v>
      </c>
    </row>
    <row r="119" spans="1:14" s="327" customFormat="1" ht="15.75">
      <c r="A119" s="1141"/>
      <c r="B119" s="413"/>
      <c r="C119" s="414"/>
      <c r="D119" s="228" t="s">
        <v>1247</v>
      </c>
      <c r="E119" s="337">
        <v>2</v>
      </c>
      <c r="F119" s="337" t="s">
        <v>893</v>
      </c>
      <c r="G119" s="425" t="s">
        <v>974</v>
      </c>
      <c r="H119" s="337">
        <v>2</v>
      </c>
      <c r="I119" s="425" t="s">
        <v>974</v>
      </c>
      <c r="J119" s="425" t="s">
        <v>974</v>
      </c>
      <c r="K119" s="379">
        <v>2</v>
      </c>
      <c r="L119" s="425" t="s">
        <v>974</v>
      </c>
      <c r="M119" s="814"/>
      <c r="N119" s="180">
        <v>100</v>
      </c>
    </row>
    <row r="120" spans="1:14" s="327" customFormat="1" ht="15.75">
      <c r="A120" s="1141"/>
      <c r="B120" s="413"/>
      <c r="C120" s="414"/>
      <c r="D120" s="228" t="s">
        <v>1248</v>
      </c>
      <c r="E120" s="337" t="s">
        <v>1065</v>
      </c>
      <c r="F120" s="337" t="s">
        <v>1256</v>
      </c>
      <c r="G120" s="425" t="s">
        <v>974</v>
      </c>
      <c r="H120" s="337">
        <v>1</v>
      </c>
      <c r="I120" s="425" t="s">
        <v>974</v>
      </c>
      <c r="J120" s="425" t="s">
        <v>974</v>
      </c>
      <c r="K120" s="379" t="s">
        <v>1065</v>
      </c>
      <c r="L120" s="425" t="s">
        <v>974</v>
      </c>
      <c r="M120" s="814"/>
      <c r="N120" s="180">
        <v>25</v>
      </c>
    </row>
    <row r="121" spans="1:14" s="327" customFormat="1" ht="15.75">
      <c r="A121" s="1141"/>
      <c r="B121" s="413"/>
      <c r="C121" s="414"/>
      <c r="D121" s="228" t="s">
        <v>1249</v>
      </c>
      <c r="E121" s="337" t="s">
        <v>1065</v>
      </c>
      <c r="F121" s="337" t="s">
        <v>893</v>
      </c>
      <c r="G121" s="425" t="s">
        <v>974</v>
      </c>
      <c r="H121" s="337">
        <v>0</v>
      </c>
      <c r="I121" s="425" t="s">
        <v>974</v>
      </c>
      <c r="J121" s="379" t="s">
        <v>1061</v>
      </c>
      <c r="K121" s="379" t="s">
        <v>977</v>
      </c>
      <c r="L121" s="425" t="s">
        <v>974</v>
      </c>
      <c r="M121" s="814"/>
      <c r="N121" s="180">
        <v>500</v>
      </c>
    </row>
    <row r="122" spans="1:14" s="327" customFormat="1" ht="15.75">
      <c r="A122" s="1141"/>
      <c r="B122" s="413"/>
      <c r="C122" s="414"/>
      <c r="D122" s="228" t="s">
        <v>1250</v>
      </c>
      <c r="E122" s="337" t="s">
        <v>1071</v>
      </c>
      <c r="F122" s="337" t="s">
        <v>893</v>
      </c>
      <c r="G122" s="425" t="s">
        <v>974</v>
      </c>
      <c r="H122" s="337">
        <v>2</v>
      </c>
      <c r="I122" s="425" t="s">
        <v>974</v>
      </c>
      <c r="J122" s="379" t="s">
        <v>1065</v>
      </c>
      <c r="K122" s="379" t="s">
        <v>982</v>
      </c>
      <c r="L122" s="425" t="s">
        <v>974</v>
      </c>
      <c r="M122" s="814"/>
      <c r="N122" s="180">
        <v>500</v>
      </c>
    </row>
    <row r="123" spans="1:14" s="327" customFormat="1" ht="32.1" customHeight="1">
      <c r="A123" s="1141"/>
      <c r="B123" s="413"/>
      <c r="C123" s="414"/>
      <c r="D123" s="228" t="s">
        <v>1251</v>
      </c>
      <c r="E123" s="337" t="s">
        <v>1118</v>
      </c>
      <c r="F123" s="337" t="s">
        <v>893</v>
      </c>
      <c r="G123" s="337">
        <v>1</v>
      </c>
      <c r="H123" s="337">
        <v>4</v>
      </c>
      <c r="I123" s="337">
        <v>0</v>
      </c>
      <c r="J123" s="337">
        <v>0</v>
      </c>
      <c r="K123" s="379" t="s">
        <v>1118</v>
      </c>
      <c r="L123" s="425" t="s">
        <v>974</v>
      </c>
      <c r="M123" s="814"/>
      <c r="N123" s="180">
        <v>750</v>
      </c>
    </row>
    <row r="124" spans="1:14" s="327" customFormat="1" ht="30">
      <c r="A124" s="1141"/>
      <c r="B124" s="413"/>
      <c r="C124" s="414"/>
      <c r="D124" s="228" t="s">
        <v>1252</v>
      </c>
      <c r="E124" s="337" t="s">
        <v>1255</v>
      </c>
      <c r="F124" s="337" t="s">
        <v>893</v>
      </c>
      <c r="G124" s="425" t="s">
        <v>974</v>
      </c>
      <c r="H124" s="337">
        <v>1</v>
      </c>
      <c r="I124" s="425" t="s">
        <v>974</v>
      </c>
      <c r="J124" s="425" t="s">
        <v>974</v>
      </c>
      <c r="K124" s="379" t="s">
        <v>1255</v>
      </c>
      <c r="L124" s="425" t="s">
        <v>974</v>
      </c>
      <c r="M124" s="814"/>
      <c r="N124" s="180">
        <v>250</v>
      </c>
    </row>
    <row r="125" spans="1:14" s="327" customFormat="1" ht="30.75" thickBot="1">
      <c r="A125" s="1142"/>
      <c r="B125" s="413"/>
      <c r="C125" s="414"/>
      <c r="D125" s="228" t="s">
        <v>1253</v>
      </c>
      <c r="E125" s="337" t="s">
        <v>1239</v>
      </c>
      <c r="F125" s="337" t="s">
        <v>893</v>
      </c>
      <c r="G125" s="337">
        <v>1</v>
      </c>
      <c r="H125" s="337">
        <v>2</v>
      </c>
      <c r="I125" s="425" t="s">
        <v>974</v>
      </c>
      <c r="J125" s="425" t="s">
        <v>974</v>
      </c>
      <c r="K125" s="379" t="s">
        <v>1239</v>
      </c>
      <c r="L125" s="425" t="s">
        <v>974</v>
      </c>
      <c r="M125" s="814"/>
      <c r="N125" s="180">
        <v>150</v>
      </c>
    </row>
    <row r="126" spans="1:14" ht="17.45" customHeight="1">
      <c r="A126" s="1146" t="s">
        <v>1269</v>
      </c>
      <c r="B126" s="70"/>
      <c r="C126" s="415"/>
      <c r="D126" s="172" t="s">
        <v>1273</v>
      </c>
      <c r="E126" s="311" t="s">
        <v>872</v>
      </c>
      <c r="F126" s="180" t="s">
        <v>905</v>
      </c>
      <c r="G126" s="311">
        <v>1</v>
      </c>
      <c r="H126" s="311">
        <v>1</v>
      </c>
      <c r="I126" s="425" t="s">
        <v>974</v>
      </c>
      <c r="J126" s="425" t="s">
        <v>974</v>
      </c>
      <c r="K126" s="625" t="s">
        <v>872</v>
      </c>
      <c r="L126" s="425" t="s">
        <v>974</v>
      </c>
      <c r="M126" s="815"/>
      <c r="N126" s="180">
        <v>800</v>
      </c>
    </row>
    <row r="127" spans="1:14" ht="15.75">
      <c r="A127" s="1130"/>
      <c r="B127" s="70"/>
      <c r="C127" s="415"/>
      <c r="D127" s="172" t="s">
        <v>1274</v>
      </c>
      <c r="E127" s="311" t="s">
        <v>872</v>
      </c>
      <c r="F127" s="180" t="s">
        <v>905</v>
      </c>
      <c r="G127" s="425" t="s">
        <v>974</v>
      </c>
      <c r="H127" s="311">
        <v>3</v>
      </c>
      <c r="I127" s="425" t="s">
        <v>974</v>
      </c>
      <c r="J127" s="377" t="s">
        <v>1113</v>
      </c>
      <c r="K127" s="337">
        <v>0</v>
      </c>
      <c r="L127" s="425" t="s">
        <v>974</v>
      </c>
      <c r="M127" s="815"/>
      <c r="N127" s="180">
        <v>1500</v>
      </c>
    </row>
    <row r="128" spans="1:14" ht="15.75">
      <c r="A128" s="1130"/>
      <c r="B128" s="70"/>
      <c r="C128" s="415"/>
      <c r="D128" s="172" t="s">
        <v>1275</v>
      </c>
      <c r="E128" s="311" t="s">
        <v>872</v>
      </c>
      <c r="F128" s="180" t="s">
        <v>905</v>
      </c>
      <c r="G128" s="311">
        <v>1</v>
      </c>
      <c r="H128" s="425" t="s">
        <v>974</v>
      </c>
      <c r="I128" s="425" t="s">
        <v>974</v>
      </c>
      <c r="J128" s="337" t="s">
        <v>872</v>
      </c>
      <c r="K128" s="337">
        <v>0</v>
      </c>
      <c r="L128" s="425" t="s">
        <v>974</v>
      </c>
      <c r="M128" s="815"/>
      <c r="N128" s="180">
        <v>2000</v>
      </c>
    </row>
    <row r="129" spans="1:14" ht="15.95" customHeight="1">
      <c r="A129" s="1130"/>
      <c r="B129" s="70"/>
      <c r="C129" s="415"/>
      <c r="D129" s="172" t="s">
        <v>1276</v>
      </c>
      <c r="E129" s="311" t="s">
        <v>872</v>
      </c>
      <c r="F129" s="180" t="s">
        <v>905</v>
      </c>
      <c r="G129" s="425" t="s">
        <v>974</v>
      </c>
      <c r="H129" s="311">
        <v>4</v>
      </c>
      <c r="I129" s="425" t="s">
        <v>974</v>
      </c>
      <c r="J129" s="377" t="s">
        <v>1281</v>
      </c>
      <c r="K129" s="377" t="s">
        <v>1282</v>
      </c>
      <c r="L129" s="425" t="s">
        <v>974</v>
      </c>
      <c r="M129" s="815"/>
      <c r="N129" s="180">
        <v>800</v>
      </c>
    </row>
    <row r="130" spans="1:14" ht="15.75">
      <c r="A130" s="1130"/>
      <c r="B130" s="70"/>
      <c r="C130" s="415"/>
      <c r="D130" s="172" t="s">
        <v>1277</v>
      </c>
      <c r="E130" s="311" t="s">
        <v>982</v>
      </c>
      <c r="F130" s="180" t="s">
        <v>908</v>
      </c>
      <c r="G130" s="425" t="s">
        <v>974</v>
      </c>
      <c r="H130" s="311">
        <v>1</v>
      </c>
      <c r="I130" s="425" t="s">
        <v>974</v>
      </c>
      <c r="J130" s="425" t="s">
        <v>974</v>
      </c>
      <c r="K130" s="377" t="s">
        <v>1061</v>
      </c>
      <c r="L130" s="377" t="s">
        <v>1239</v>
      </c>
      <c r="M130" s="815"/>
      <c r="N130" s="180">
        <v>300</v>
      </c>
    </row>
    <row r="131" spans="1:14" ht="15.75">
      <c r="A131" s="1130"/>
      <c r="B131" s="70"/>
      <c r="C131" s="415"/>
      <c r="D131" s="172" t="s">
        <v>1278</v>
      </c>
      <c r="E131" s="311" t="s">
        <v>992</v>
      </c>
      <c r="F131" s="180" t="s">
        <v>905</v>
      </c>
      <c r="G131" s="311">
        <v>2</v>
      </c>
      <c r="H131" s="311">
        <v>1</v>
      </c>
      <c r="I131" s="425" t="s">
        <v>974</v>
      </c>
      <c r="J131" s="425" t="s">
        <v>974</v>
      </c>
      <c r="K131" s="337">
        <v>0</v>
      </c>
      <c r="L131" s="377" t="s">
        <v>992</v>
      </c>
      <c r="M131" s="815"/>
      <c r="N131" s="180">
        <v>2000</v>
      </c>
    </row>
    <row r="132" spans="1:14" ht="15.75">
      <c r="A132" s="1130"/>
      <c r="B132" s="70"/>
      <c r="C132" s="415"/>
      <c r="D132" s="172" t="s">
        <v>1279</v>
      </c>
      <c r="E132" s="311" t="s">
        <v>982</v>
      </c>
      <c r="F132" s="180" t="s">
        <v>905</v>
      </c>
      <c r="G132" s="311">
        <v>0</v>
      </c>
      <c r="H132" s="311">
        <v>0</v>
      </c>
      <c r="I132" s="425" t="s">
        <v>974</v>
      </c>
      <c r="J132" s="425" t="s">
        <v>974</v>
      </c>
      <c r="K132" s="337">
        <v>0</v>
      </c>
      <c r="L132" s="377" t="s">
        <v>982</v>
      </c>
      <c r="M132" s="815"/>
      <c r="N132" s="180">
        <v>2000</v>
      </c>
    </row>
    <row r="133" spans="1:14" ht="15.75">
      <c r="A133" s="1131"/>
      <c r="B133" s="70"/>
      <c r="C133" s="415"/>
      <c r="D133" s="172" t="s">
        <v>1280</v>
      </c>
      <c r="E133" s="311" t="s">
        <v>982</v>
      </c>
      <c r="F133" s="180" t="s">
        <v>908</v>
      </c>
      <c r="G133" s="311">
        <v>0</v>
      </c>
      <c r="H133" s="311">
        <v>0</v>
      </c>
      <c r="I133" s="425" t="s">
        <v>974</v>
      </c>
      <c r="J133" s="425" t="s">
        <v>974</v>
      </c>
      <c r="K133" s="377" t="s">
        <v>982</v>
      </c>
      <c r="L133" s="425" t="s">
        <v>974</v>
      </c>
      <c r="M133" s="815"/>
      <c r="N133" s="180">
        <v>100</v>
      </c>
    </row>
    <row r="134" spans="1:14" ht="45">
      <c r="A134" s="905" t="s">
        <v>438</v>
      </c>
      <c r="B134" s="180"/>
      <c r="C134" s="180"/>
      <c r="D134" s="228" t="s">
        <v>1338</v>
      </c>
      <c r="E134" s="180" t="s">
        <v>1113</v>
      </c>
      <c r="F134" s="180" t="s">
        <v>1347</v>
      </c>
      <c r="G134" s="180">
        <v>0</v>
      </c>
      <c r="H134" s="180">
        <v>0</v>
      </c>
      <c r="I134" s="437" t="s">
        <v>1113</v>
      </c>
      <c r="J134" s="425" t="s">
        <v>974</v>
      </c>
      <c r="K134" s="425" t="s">
        <v>974</v>
      </c>
      <c r="L134" s="425" t="s">
        <v>974</v>
      </c>
      <c r="M134" s="627"/>
      <c r="N134" s="180">
        <v>700</v>
      </c>
    </row>
    <row r="135" spans="1:14" ht="20.45" customHeight="1">
      <c r="A135" s="905"/>
      <c r="B135" s="180"/>
      <c r="C135" s="180"/>
      <c r="D135" s="228" t="s">
        <v>1339</v>
      </c>
      <c r="E135" s="180" t="s">
        <v>1011</v>
      </c>
      <c r="F135" s="180" t="s">
        <v>1019</v>
      </c>
      <c r="G135" s="180">
        <v>2</v>
      </c>
      <c r="H135" s="180">
        <v>6</v>
      </c>
      <c r="I135" s="437" t="s">
        <v>1011</v>
      </c>
      <c r="J135" s="425" t="s">
        <v>974</v>
      </c>
      <c r="K135" s="425" t="s">
        <v>974</v>
      </c>
      <c r="L135" s="425" t="s">
        <v>974</v>
      </c>
      <c r="M135" s="627"/>
      <c r="N135" s="180">
        <v>1500</v>
      </c>
    </row>
    <row r="136" spans="1:14" ht="30">
      <c r="A136" s="905"/>
      <c r="B136" s="180"/>
      <c r="C136" s="180"/>
      <c r="D136" s="228" t="s">
        <v>1340</v>
      </c>
      <c r="E136" s="180" t="s">
        <v>1345</v>
      </c>
      <c r="F136" s="180" t="s">
        <v>893</v>
      </c>
      <c r="G136" s="425" t="s">
        <v>974</v>
      </c>
      <c r="H136" s="180">
        <v>1</v>
      </c>
      <c r="I136" s="425" t="s">
        <v>974</v>
      </c>
      <c r="J136" s="425" t="s">
        <v>974</v>
      </c>
      <c r="K136" s="425" t="s">
        <v>974</v>
      </c>
      <c r="L136" s="180" t="s">
        <v>977</v>
      </c>
      <c r="M136" s="627"/>
      <c r="N136" s="180">
        <v>20</v>
      </c>
    </row>
    <row r="137" spans="1:14" ht="30">
      <c r="A137" s="905"/>
      <c r="B137" s="180"/>
      <c r="C137" s="180"/>
      <c r="D137" s="228" t="s">
        <v>1341</v>
      </c>
      <c r="E137" s="180" t="s">
        <v>984</v>
      </c>
      <c r="F137" s="180" t="s">
        <v>896</v>
      </c>
      <c r="G137" s="425" t="s">
        <v>974</v>
      </c>
      <c r="H137" s="180">
        <v>4</v>
      </c>
      <c r="I137" s="425" t="s">
        <v>974</v>
      </c>
      <c r="J137" s="425" t="s">
        <v>974</v>
      </c>
      <c r="K137" s="437" t="s">
        <v>984</v>
      </c>
      <c r="L137" s="425" t="s">
        <v>974</v>
      </c>
      <c r="M137" s="627"/>
      <c r="N137" s="180">
        <v>650</v>
      </c>
    </row>
    <row r="138" spans="1:14" ht="30">
      <c r="A138" s="905"/>
      <c r="B138" s="180"/>
      <c r="C138" s="180"/>
      <c r="D138" s="228" t="s">
        <v>1342</v>
      </c>
      <c r="E138" s="180" t="s">
        <v>984</v>
      </c>
      <c r="F138" s="180" t="s">
        <v>893</v>
      </c>
      <c r="G138" s="425" t="s">
        <v>974</v>
      </c>
      <c r="H138" s="425" t="s">
        <v>974</v>
      </c>
      <c r="I138" s="425" t="s">
        <v>974</v>
      </c>
      <c r="J138" s="425" t="s">
        <v>974</v>
      </c>
      <c r="K138" s="437" t="s">
        <v>984</v>
      </c>
      <c r="L138" s="425" t="s">
        <v>974</v>
      </c>
      <c r="M138" s="627"/>
      <c r="N138" s="180">
        <v>800</v>
      </c>
    </row>
    <row r="139" spans="1:14" s="131" customFormat="1" ht="30">
      <c r="A139" s="905"/>
      <c r="B139" s="180"/>
      <c r="C139" s="180"/>
      <c r="D139" s="228" t="s">
        <v>1343</v>
      </c>
      <c r="E139" s="180" t="s">
        <v>1061</v>
      </c>
      <c r="F139" s="180" t="s">
        <v>896</v>
      </c>
      <c r="G139" s="425" t="s">
        <v>974</v>
      </c>
      <c r="H139" s="425" t="s">
        <v>974</v>
      </c>
      <c r="I139" s="425" t="s">
        <v>974</v>
      </c>
      <c r="J139" s="437" t="s">
        <v>1061</v>
      </c>
      <c r="K139" s="435">
        <v>0</v>
      </c>
      <c r="L139" s="425" t="s">
        <v>974</v>
      </c>
      <c r="M139" s="627"/>
      <c r="N139" s="180">
        <v>550</v>
      </c>
    </row>
    <row r="140" spans="1:14" s="131" customFormat="1" ht="30">
      <c r="A140" s="905"/>
      <c r="B140" s="180"/>
      <c r="C140" s="180"/>
      <c r="D140" s="228" t="s">
        <v>1344</v>
      </c>
      <c r="E140" s="180" t="s">
        <v>1346</v>
      </c>
      <c r="F140" s="180" t="s">
        <v>893</v>
      </c>
      <c r="G140" s="180">
        <v>1</v>
      </c>
      <c r="H140" s="180">
        <v>1</v>
      </c>
      <c r="I140" s="425" t="s">
        <v>974</v>
      </c>
      <c r="J140" s="425" t="s">
        <v>974</v>
      </c>
      <c r="K140" s="435">
        <v>0</v>
      </c>
      <c r="L140" s="180" t="s">
        <v>1346</v>
      </c>
      <c r="M140" s="627"/>
      <c r="N140" s="180">
        <v>600</v>
      </c>
    </row>
    <row r="141" spans="1:14" s="131" customFormat="1" ht="18.75">
      <c r="A141" s="905" t="s">
        <v>439</v>
      </c>
      <c r="B141" s="416"/>
      <c r="C141" s="416"/>
      <c r="D141" s="228" t="s">
        <v>915</v>
      </c>
      <c r="E141" s="337" t="s">
        <v>875</v>
      </c>
      <c r="F141" s="337" t="s">
        <v>876</v>
      </c>
      <c r="G141" s="337">
        <v>0</v>
      </c>
      <c r="H141" s="337">
        <v>4</v>
      </c>
      <c r="I141" s="425" t="s">
        <v>974</v>
      </c>
      <c r="J141" s="425" t="s">
        <v>974</v>
      </c>
      <c r="K141" s="180" t="s">
        <v>1316</v>
      </c>
      <c r="L141" s="180" t="s">
        <v>1258</v>
      </c>
      <c r="M141" s="627" t="s">
        <v>1315</v>
      </c>
      <c r="N141" s="180">
        <v>1500</v>
      </c>
    </row>
    <row r="142" spans="1:14" s="131" customFormat="1" ht="18.75">
      <c r="A142" s="905"/>
      <c r="B142" s="416"/>
      <c r="C142" s="416"/>
      <c r="D142" s="228" t="s">
        <v>1317</v>
      </c>
      <c r="E142" s="337" t="s">
        <v>872</v>
      </c>
      <c r="F142" s="337" t="s">
        <v>876</v>
      </c>
      <c r="G142" s="337">
        <v>0</v>
      </c>
      <c r="H142" s="337">
        <v>3</v>
      </c>
      <c r="I142" s="425" t="s">
        <v>974</v>
      </c>
      <c r="J142" s="425" t="s">
        <v>974</v>
      </c>
      <c r="K142" s="180" t="s">
        <v>872</v>
      </c>
      <c r="L142" s="180">
        <v>0</v>
      </c>
      <c r="M142" s="627" t="s">
        <v>1554</v>
      </c>
      <c r="N142" s="180">
        <v>1500</v>
      </c>
    </row>
    <row r="143" spans="1:14" s="131" customFormat="1" ht="18.75">
      <c r="A143" s="905"/>
      <c r="B143" s="416"/>
      <c r="C143" s="416"/>
      <c r="D143" s="228" t="s">
        <v>916</v>
      </c>
      <c r="E143" s="337" t="s">
        <v>875</v>
      </c>
      <c r="F143" s="337" t="s">
        <v>876</v>
      </c>
      <c r="G143" s="337">
        <v>0</v>
      </c>
      <c r="H143" s="337">
        <v>5</v>
      </c>
      <c r="I143" s="425" t="s">
        <v>974</v>
      </c>
      <c r="J143" s="425" t="s">
        <v>974</v>
      </c>
      <c r="K143" s="180" t="s">
        <v>875</v>
      </c>
      <c r="L143" s="180">
        <v>0</v>
      </c>
      <c r="M143" s="627" t="s">
        <v>1555</v>
      </c>
      <c r="N143" s="180">
        <v>1000</v>
      </c>
    </row>
    <row r="144" spans="1:14" s="131" customFormat="1" ht="18.75">
      <c r="A144" s="905"/>
      <c r="B144" s="416"/>
      <c r="C144" s="416"/>
      <c r="D144" s="228" t="s">
        <v>897</v>
      </c>
      <c r="E144" s="337" t="s">
        <v>873</v>
      </c>
      <c r="F144" s="337" t="s">
        <v>876</v>
      </c>
      <c r="G144" s="337">
        <v>0</v>
      </c>
      <c r="H144" s="337">
        <v>8</v>
      </c>
      <c r="I144" s="425" t="s">
        <v>974</v>
      </c>
      <c r="J144" s="425" t="s">
        <v>974</v>
      </c>
      <c r="K144" s="180" t="s">
        <v>873</v>
      </c>
      <c r="L144" s="180">
        <v>0</v>
      </c>
      <c r="M144" s="627" t="s">
        <v>1555</v>
      </c>
      <c r="N144" s="180">
        <v>1000</v>
      </c>
    </row>
    <row r="145" spans="1:14" s="131" customFormat="1" ht="18.75">
      <c r="A145" s="905" t="s">
        <v>465</v>
      </c>
      <c r="B145" s="416"/>
      <c r="C145" s="416"/>
      <c r="D145" s="431" t="s">
        <v>1325</v>
      </c>
      <c r="E145" s="437" t="s">
        <v>992</v>
      </c>
      <c r="F145" s="437" t="s">
        <v>1012</v>
      </c>
      <c r="G145" s="435">
        <v>1</v>
      </c>
      <c r="H145" s="435">
        <v>6</v>
      </c>
      <c r="I145" s="425" t="s">
        <v>974</v>
      </c>
      <c r="J145" s="425" t="s">
        <v>974</v>
      </c>
      <c r="K145" s="180" t="s">
        <v>1331</v>
      </c>
      <c r="L145" s="180" t="s">
        <v>977</v>
      </c>
      <c r="M145" s="637"/>
      <c r="N145" s="180">
        <v>300</v>
      </c>
    </row>
    <row r="146" spans="1:14" s="131" customFormat="1" ht="18.75">
      <c r="A146" s="905"/>
      <c r="B146" s="416"/>
      <c r="C146" s="416"/>
      <c r="D146" s="431" t="s">
        <v>1326</v>
      </c>
      <c r="E146" s="437" t="s">
        <v>1255</v>
      </c>
      <c r="F146" s="437" t="s">
        <v>1012</v>
      </c>
      <c r="G146" s="425" t="s">
        <v>974</v>
      </c>
      <c r="H146" s="425" t="s">
        <v>974</v>
      </c>
      <c r="I146" s="425" t="s">
        <v>974</v>
      </c>
      <c r="J146" s="425" t="s">
        <v>974</v>
      </c>
      <c r="K146" s="180" t="s">
        <v>1255</v>
      </c>
      <c r="L146" s="425" t="s">
        <v>974</v>
      </c>
      <c r="M146" s="637"/>
      <c r="N146" s="180">
        <v>300</v>
      </c>
    </row>
    <row r="147" spans="1:14" s="131" customFormat="1" ht="18.75">
      <c r="A147" s="905"/>
      <c r="B147" s="416"/>
      <c r="C147" s="416"/>
      <c r="D147" s="431" t="s">
        <v>1327</v>
      </c>
      <c r="E147" s="437" t="s">
        <v>988</v>
      </c>
      <c r="F147" s="437" t="s">
        <v>1012</v>
      </c>
      <c r="G147" s="425" t="s">
        <v>974</v>
      </c>
      <c r="H147" s="425" t="s">
        <v>974</v>
      </c>
      <c r="I147" s="425" t="s">
        <v>974</v>
      </c>
      <c r="J147" s="425" t="s">
        <v>974</v>
      </c>
      <c r="K147" s="180" t="s">
        <v>988</v>
      </c>
      <c r="L147" s="425" t="s">
        <v>974</v>
      </c>
      <c r="M147" s="637"/>
      <c r="N147" s="180">
        <v>100</v>
      </c>
    </row>
    <row r="148" spans="1:14" s="131" customFormat="1" ht="18.75">
      <c r="A148" s="905"/>
      <c r="B148" s="416"/>
      <c r="C148" s="416"/>
      <c r="D148" s="431" t="s">
        <v>1328</v>
      </c>
      <c r="E148" s="437" t="s">
        <v>988</v>
      </c>
      <c r="F148" s="437" t="s">
        <v>1012</v>
      </c>
      <c r="G148" s="425" t="s">
        <v>974</v>
      </c>
      <c r="H148" s="425" t="s">
        <v>974</v>
      </c>
      <c r="I148" s="425" t="s">
        <v>974</v>
      </c>
      <c r="J148" s="425" t="s">
        <v>974</v>
      </c>
      <c r="K148" s="180" t="s">
        <v>988</v>
      </c>
      <c r="L148" s="425" t="s">
        <v>974</v>
      </c>
      <c r="M148" s="637"/>
      <c r="N148" s="180">
        <v>100</v>
      </c>
    </row>
    <row r="149" spans="1:14" s="131" customFormat="1" ht="18.75">
      <c r="A149" s="905"/>
      <c r="B149" s="416"/>
      <c r="C149" s="416"/>
      <c r="D149" s="431" t="s">
        <v>1329</v>
      </c>
      <c r="E149" s="437" t="s">
        <v>1149</v>
      </c>
      <c r="F149" s="437" t="s">
        <v>1012</v>
      </c>
      <c r="G149" s="425" t="s">
        <v>974</v>
      </c>
      <c r="H149" s="435">
        <v>1</v>
      </c>
      <c r="I149" s="425" t="s">
        <v>974</v>
      </c>
      <c r="J149" s="425" t="s">
        <v>974</v>
      </c>
      <c r="K149" s="180" t="s">
        <v>1149</v>
      </c>
      <c r="L149" s="425" t="s">
        <v>974</v>
      </c>
      <c r="M149" s="637"/>
      <c r="N149" s="180">
        <v>100</v>
      </c>
    </row>
    <row r="150" spans="1:14" s="131" customFormat="1" ht="21" customHeight="1">
      <c r="A150" s="905"/>
      <c r="B150" s="390"/>
      <c r="C150" s="417"/>
      <c r="D150" s="431" t="s">
        <v>1330</v>
      </c>
      <c r="E150" s="437" t="s">
        <v>1061</v>
      </c>
      <c r="F150" s="437" t="s">
        <v>1012</v>
      </c>
      <c r="G150" s="425" t="s">
        <v>974</v>
      </c>
      <c r="H150" s="438">
        <v>1</v>
      </c>
      <c r="I150" s="425" t="s">
        <v>974</v>
      </c>
      <c r="J150" s="425" t="s">
        <v>974</v>
      </c>
      <c r="K150" s="180" t="s">
        <v>1061</v>
      </c>
      <c r="L150" s="425" t="s">
        <v>974</v>
      </c>
      <c r="M150" s="637"/>
      <c r="N150" s="180">
        <v>100</v>
      </c>
    </row>
    <row r="151" spans="1:14" s="131" customFormat="1" ht="23.25" customHeight="1">
      <c r="A151" s="323" t="s">
        <v>1348</v>
      </c>
      <c r="B151" s="390"/>
      <c r="C151" s="417"/>
      <c r="D151" s="428" t="s">
        <v>1349</v>
      </c>
      <c r="E151" s="437" t="s">
        <v>872</v>
      </c>
      <c r="F151" s="437" t="s">
        <v>893</v>
      </c>
      <c r="G151" s="435">
        <v>1</v>
      </c>
      <c r="H151" s="438">
        <v>2</v>
      </c>
      <c r="I151" s="425" t="s">
        <v>974</v>
      </c>
      <c r="J151" s="425" t="s">
        <v>974</v>
      </c>
      <c r="K151" s="437" t="s">
        <v>992</v>
      </c>
      <c r="L151" s="425" t="s">
        <v>974</v>
      </c>
      <c r="M151" s="637"/>
      <c r="N151" s="180">
        <v>65</v>
      </c>
    </row>
    <row r="152" spans="1:14" s="131" customFormat="1" ht="15.75">
      <c r="A152" s="1143" t="s">
        <v>442</v>
      </c>
      <c r="B152" s="390"/>
      <c r="C152" s="417"/>
      <c r="D152" s="428" t="s">
        <v>1358</v>
      </c>
      <c r="E152" s="437" t="s">
        <v>1118</v>
      </c>
      <c r="F152" s="437" t="s">
        <v>998</v>
      </c>
      <c r="G152" s="425" t="s">
        <v>974</v>
      </c>
      <c r="H152" s="425" t="s">
        <v>974</v>
      </c>
      <c r="I152" s="425" t="s">
        <v>974</v>
      </c>
      <c r="J152" s="437" t="s">
        <v>1117</v>
      </c>
      <c r="K152" s="435">
        <v>2.4</v>
      </c>
      <c r="L152" s="425" t="s">
        <v>974</v>
      </c>
      <c r="M152" s="637"/>
      <c r="N152" s="180">
        <v>200</v>
      </c>
    </row>
    <row r="153" spans="1:14" s="131" customFormat="1" ht="15.75">
      <c r="A153" s="1143"/>
      <c r="B153" s="390"/>
      <c r="C153" s="417"/>
      <c r="D153" s="428" t="s">
        <v>918</v>
      </c>
      <c r="E153" s="437" t="s">
        <v>992</v>
      </c>
      <c r="F153" s="437" t="s">
        <v>883</v>
      </c>
      <c r="G153" s="425" t="s">
        <v>974</v>
      </c>
      <c r="H153" s="435">
        <v>2</v>
      </c>
      <c r="I153" s="425" t="s">
        <v>974</v>
      </c>
      <c r="J153" s="425" t="s">
        <v>974</v>
      </c>
      <c r="K153" s="435" t="s">
        <v>992</v>
      </c>
      <c r="L153" s="425" t="s">
        <v>974</v>
      </c>
      <c r="M153" s="637"/>
      <c r="N153" s="180">
        <v>50</v>
      </c>
    </row>
    <row r="154" spans="1:14" s="131" customFormat="1" ht="15.75">
      <c r="A154" s="1143"/>
      <c r="B154" s="390"/>
      <c r="C154" s="417"/>
      <c r="D154" s="428" t="s">
        <v>917</v>
      </c>
      <c r="E154" s="437" t="s">
        <v>863</v>
      </c>
      <c r="F154" s="437" t="s">
        <v>883</v>
      </c>
      <c r="G154" s="425" t="s">
        <v>974</v>
      </c>
      <c r="H154" s="435">
        <v>3</v>
      </c>
      <c r="I154" s="425" t="s">
        <v>974</v>
      </c>
      <c r="J154" s="437" t="s">
        <v>1117</v>
      </c>
      <c r="K154" s="437" t="s">
        <v>1360</v>
      </c>
      <c r="L154" s="425" t="s">
        <v>974</v>
      </c>
      <c r="M154" s="637"/>
      <c r="N154" s="180">
        <v>250</v>
      </c>
    </row>
    <row r="155" spans="1:14" s="131" customFormat="1" ht="15.75">
      <c r="A155" s="1143"/>
      <c r="B155" s="390"/>
      <c r="C155" s="417"/>
      <c r="D155" s="428" t="s">
        <v>1359</v>
      </c>
      <c r="E155" s="437" t="s">
        <v>863</v>
      </c>
      <c r="F155" s="437" t="s">
        <v>883</v>
      </c>
      <c r="G155" s="425" t="s">
        <v>974</v>
      </c>
      <c r="H155" s="435">
        <v>4</v>
      </c>
      <c r="I155" s="425" t="s">
        <v>974</v>
      </c>
      <c r="J155" s="425" t="s">
        <v>974</v>
      </c>
      <c r="K155" s="437" t="s">
        <v>880</v>
      </c>
      <c r="L155" s="425" t="s">
        <v>974</v>
      </c>
      <c r="M155" s="637"/>
      <c r="N155" s="180">
        <v>200</v>
      </c>
    </row>
    <row r="156" spans="1:14" s="131" customFormat="1" ht="30">
      <c r="A156" s="905" t="s">
        <v>457</v>
      </c>
      <c r="B156" s="390"/>
      <c r="C156" s="417"/>
      <c r="D156" s="427" t="s">
        <v>1392</v>
      </c>
      <c r="E156" s="437" t="s">
        <v>1011</v>
      </c>
      <c r="F156" s="437" t="s">
        <v>896</v>
      </c>
      <c r="G156" s="425" t="s">
        <v>974</v>
      </c>
      <c r="H156" s="435">
        <v>5</v>
      </c>
      <c r="I156" s="298" t="s">
        <v>1011</v>
      </c>
      <c r="J156" s="425" t="s">
        <v>974</v>
      </c>
      <c r="K156" s="435">
        <v>0</v>
      </c>
      <c r="L156" s="425" t="s">
        <v>974</v>
      </c>
      <c r="M156" s="637" t="s">
        <v>1405</v>
      </c>
      <c r="N156" s="180">
        <v>1000</v>
      </c>
    </row>
    <row r="157" spans="1:14" s="131" customFormat="1" ht="30">
      <c r="A157" s="905"/>
      <c r="B157" s="390"/>
      <c r="C157" s="417"/>
      <c r="D157" s="428" t="s">
        <v>1393</v>
      </c>
      <c r="E157" s="437" t="s">
        <v>1011</v>
      </c>
      <c r="F157" s="437" t="s">
        <v>896</v>
      </c>
      <c r="G157" s="425" t="s">
        <v>974</v>
      </c>
      <c r="H157" s="435">
        <v>4</v>
      </c>
      <c r="I157" s="298" t="s">
        <v>1011</v>
      </c>
      <c r="J157" s="425" t="s">
        <v>974</v>
      </c>
      <c r="K157" s="435">
        <v>0</v>
      </c>
      <c r="L157" s="425" t="s">
        <v>974</v>
      </c>
      <c r="M157" s="637" t="s">
        <v>1405</v>
      </c>
      <c r="N157" s="180">
        <v>500</v>
      </c>
    </row>
    <row r="158" spans="1:14" s="131" customFormat="1" ht="108" hidden="1" customHeight="1">
      <c r="A158" s="905"/>
      <c r="B158" s="390"/>
      <c r="C158" s="417"/>
      <c r="D158" s="428"/>
      <c r="E158" s="437" t="s">
        <v>1023</v>
      </c>
      <c r="F158" s="437" t="s">
        <v>1019</v>
      </c>
      <c r="G158" s="425" t="s">
        <v>974</v>
      </c>
      <c r="H158" s="435"/>
      <c r="I158" s="298"/>
      <c r="J158" s="298">
        <v>0</v>
      </c>
      <c r="K158" s="435">
        <v>0</v>
      </c>
      <c r="L158" s="425" t="s">
        <v>974</v>
      </c>
      <c r="M158" s="637"/>
      <c r="N158" s="180"/>
    </row>
    <row r="159" spans="1:14" s="131" customFormat="1" ht="108" hidden="1" customHeight="1">
      <c r="A159" s="905"/>
      <c r="B159" s="390"/>
      <c r="C159" s="417"/>
      <c r="D159" s="428"/>
      <c r="E159" s="437" t="s">
        <v>1165</v>
      </c>
      <c r="F159" s="437" t="s">
        <v>1402</v>
      </c>
      <c r="G159" s="425" t="s">
        <v>974</v>
      </c>
      <c r="H159" s="435"/>
      <c r="I159" s="298"/>
      <c r="J159" s="298">
        <v>0</v>
      </c>
      <c r="K159" s="435">
        <v>0</v>
      </c>
      <c r="L159" s="425" t="s">
        <v>974</v>
      </c>
      <c r="M159" s="637"/>
      <c r="N159" s="180"/>
    </row>
    <row r="160" spans="1:14" s="131" customFormat="1" ht="108" hidden="1" customHeight="1">
      <c r="A160" s="905"/>
      <c r="B160" s="390"/>
      <c r="C160" s="417"/>
      <c r="D160" s="428"/>
      <c r="E160" s="437" t="s">
        <v>1181</v>
      </c>
      <c r="F160" s="437" t="s">
        <v>1403</v>
      </c>
      <c r="G160" s="425" t="s">
        <v>974</v>
      </c>
      <c r="H160" s="435"/>
      <c r="I160" s="298"/>
      <c r="J160" s="298">
        <v>0</v>
      </c>
      <c r="K160" s="435">
        <v>0</v>
      </c>
      <c r="L160" s="425" t="s">
        <v>974</v>
      </c>
      <c r="M160" s="637"/>
      <c r="N160" s="180"/>
    </row>
    <row r="161" spans="1:14" s="131" customFormat="1" ht="108" hidden="1" customHeight="1">
      <c r="A161" s="905"/>
      <c r="B161" s="390"/>
      <c r="C161" s="417"/>
      <c r="D161" s="428"/>
      <c r="E161" s="437" t="s">
        <v>1374</v>
      </c>
      <c r="F161" s="437" t="s">
        <v>1404</v>
      </c>
      <c r="G161" s="425" t="s">
        <v>974</v>
      </c>
      <c r="H161" s="435"/>
      <c r="I161" s="298"/>
      <c r="J161" s="298">
        <v>0</v>
      </c>
      <c r="K161" s="435">
        <v>0</v>
      </c>
      <c r="L161" s="425" t="s">
        <v>974</v>
      </c>
      <c r="M161" s="637"/>
      <c r="N161" s="180"/>
    </row>
    <row r="162" spans="1:14" s="131" customFormat="1" ht="24.75" customHeight="1">
      <c r="A162" s="905"/>
      <c r="B162" s="390"/>
      <c r="C162" s="417"/>
      <c r="D162" s="428" t="s">
        <v>1394</v>
      </c>
      <c r="E162" s="437" t="s">
        <v>992</v>
      </c>
      <c r="F162" s="437" t="s">
        <v>896</v>
      </c>
      <c r="G162" s="425" t="s">
        <v>974</v>
      </c>
      <c r="H162" s="435">
        <v>2</v>
      </c>
      <c r="I162" s="425" t="s">
        <v>974</v>
      </c>
      <c r="J162" s="298" t="s">
        <v>992</v>
      </c>
      <c r="K162" s="435">
        <v>0</v>
      </c>
      <c r="L162" s="425" t="s">
        <v>974</v>
      </c>
      <c r="M162" s="637" t="s">
        <v>1406</v>
      </c>
      <c r="N162" s="180">
        <v>300</v>
      </c>
    </row>
    <row r="163" spans="1:14" s="131" customFormat="1" ht="30" customHeight="1">
      <c r="A163" s="905"/>
      <c r="B163" s="390"/>
      <c r="C163" s="417"/>
      <c r="D163" s="428" t="s">
        <v>1395</v>
      </c>
      <c r="E163" s="437" t="s">
        <v>992</v>
      </c>
      <c r="F163" s="437" t="s">
        <v>896</v>
      </c>
      <c r="G163" s="425" t="s">
        <v>974</v>
      </c>
      <c r="H163" s="435">
        <v>2</v>
      </c>
      <c r="I163" s="425" t="s">
        <v>974</v>
      </c>
      <c r="J163" s="425" t="s">
        <v>974</v>
      </c>
      <c r="K163" s="437" t="s">
        <v>992</v>
      </c>
      <c r="L163" s="425" t="s">
        <v>974</v>
      </c>
      <c r="M163" s="637" t="s">
        <v>1407</v>
      </c>
      <c r="N163" s="180">
        <v>200</v>
      </c>
    </row>
    <row r="164" spans="1:14" s="131" customFormat="1" ht="15.75">
      <c r="A164" s="905"/>
      <c r="B164" s="390"/>
      <c r="C164" s="417"/>
      <c r="D164" s="428" t="s">
        <v>1396</v>
      </c>
      <c r="E164" s="437" t="s">
        <v>982</v>
      </c>
      <c r="F164" s="437" t="s">
        <v>896</v>
      </c>
      <c r="G164" s="425" t="s">
        <v>974</v>
      </c>
      <c r="H164" s="435">
        <v>1</v>
      </c>
      <c r="I164" s="425" t="s">
        <v>974</v>
      </c>
      <c r="J164" s="425" t="s">
        <v>974</v>
      </c>
      <c r="K164" s="437">
        <v>0</v>
      </c>
      <c r="L164" s="425" t="s">
        <v>974</v>
      </c>
      <c r="M164" s="637" t="s">
        <v>1408</v>
      </c>
      <c r="N164" s="180">
        <v>100</v>
      </c>
    </row>
    <row r="165" spans="1:14" s="131" customFormat="1" ht="15.75">
      <c r="A165" s="905"/>
      <c r="B165" s="390"/>
      <c r="C165" s="417"/>
      <c r="D165" s="428" t="s">
        <v>1397</v>
      </c>
      <c r="E165" s="437" t="s">
        <v>982</v>
      </c>
      <c r="F165" s="437" t="s">
        <v>896</v>
      </c>
      <c r="G165" s="425" t="s">
        <v>974</v>
      </c>
      <c r="H165" s="435">
        <v>2</v>
      </c>
      <c r="I165" s="425" t="s">
        <v>974</v>
      </c>
      <c r="J165" s="425" t="s">
        <v>974</v>
      </c>
      <c r="K165" s="437" t="s">
        <v>982</v>
      </c>
      <c r="L165" s="425" t="s">
        <v>974</v>
      </c>
      <c r="M165" s="637" t="s">
        <v>1408</v>
      </c>
      <c r="N165" s="180">
        <v>200</v>
      </c>
    </row>
    <row r="166" spans="1:14" s="131" customFormat="1" ht="15.75">
      <c r="A166" s="905"/>
      <c r="B166" s="390"/>
      <c r="C166" s="417"/>
      <c r="D166" s="428" t="s">
        <v>1398</v>
      </c>
      <c r="E166" s="437" t="s">
        <v>982</v>
      </c>
      <c r="F166" s="437" t="s">
        <v>1012</v>
      </c>
      <c r="G166" s="425" t="s">
        <v>974</v>
      </c>
      <c r="H166" s="435">
        <v>3</v>
      </c>
      <c r="I166" s="425" t="s">
        <v>974</v>
      </c>
      <c r="J166" s="298" t="s">
        <v>982</v>
      </c>
      <c r="K166" s="425" t="s">
        <v>974</v>
      </c>
      <c r="L166" s="425" t="s">
        <v>974</v>
      </c>
      <c r="M166" s="637" t="s">
        <v>1409</v>
      </c>
      <c r="N166" s="180">
        <v>100</v>
      </c>
    </row>
    <row r="167" spans="1:14" s="131" customFormat="1" ht="15.75">
      <c r="A167" s="905"/>
      <c r="B167" s="390"/>
      <c r="C167" s="417"/>
      <c r="D167" s="428" t="s">
        <v>1399</v>
      </c>
      <c r="E167" s="437" t="s">
        <v>982</v>
      </c>
      <c r="F167" s="437" t="s">
        <v>895</v>
      </c>
      <c r="G167" s="425" t="s">
        <v>974</v>
      </c>
      <c r="H167" s="435">
        <v>2</v>
      </c>
      <c r="I167" s="425" t="s">
        <v>974</v>
      </c>
      <c r="J167" s="298">
        <v>0</v>
      </c>
      <c r="K167" s="437" t="s">
        <v>982</v>
      </c>
      <c r="L167" s="425" t="s">
        <v>974</v>
      </c>
      <c r="M167" s="637" t="s">
        <v>1408</v>
      </c>
      <c r="N167" s="180">
        <v>200</v>
      </c>
    </row>
    <row r="168" spans="1:14" s="131" customFormat="1" ht="15.75">
      <c r="A168" s="905"/>
      <c r="B168" s="390"/>
      <c r="C168" s="417"/>
      <c r="D168" s="428" t="s">
        <v>1400</v>
      </c>
      <c r="E168" s="437" t="s">
        <v>1011</v>
      </c>
      <c r="F168" s="437" t="s">
        <v>896</v>
      </c>
      <c r="G168" s="425" t="s">
        <v>974</v>
      </c>
      <c r="H168" s="435">
        <v>3</v>
      </c>
      <c r="I168" s="425" t="s">
        <v>974</v>
      </c>
      <c r="J168" s="298">
        <v>0</v>
      </c>
      <c r="K168" s="437" t="s">
        <v>1011</v>
      </c>
      <c r="L168" s="425" t="s">
        <v>974</v>
      </c>
      <c r="M168" s="637" t="s">
        <v>1409</v>
      </c>
      <c r="N168" s="180"/>
    </row>
    <row r="169" spans="1:14" s="131" customFormat="1" ht="30">
      <c r="A169" s="905"/>
      <c r="B169" s="390"/>
      <c r="C169" s="417"/>
      <c r="D169" s="428" t="s">
        <v>1401</v>
      </c>
      <c r="E169" s="437" t="s">
        <v>982</v>
      </c>
      <c r="F169" s="437" t="s">
        <v>893</v>
      </c>
      <c r="G169" s="425" t="s">
        <v>974</v>
      </c>
      <c r="H169" s="435">
        <v>2</v>
      </c>
      <c r="I169" s="425" t="s">
        <v>974</v>
      </c>
      <c r="J169" s="298">
        <v>0</v>
      </c>
      <c r="K169" s="437" t="s">
        <v>982</v>
      </c>
      <c r="L169" s="425" t="s">
        <v>974</v>
      </c>
      <c r="M169" s="637" t="s">
        <v>1409</v>
      </c>
      <c r="N169" s="180"/>
    </row>
    <row r="170" spans="1:14" ht="15.75">
      <c r="A170" s="1144" t="s">
        <v>1366</v>
      </c>
      <c r="B170" s="390"/>
      <c r="C170" s="417"/>
      <c r="D170" s="374" t="s">
        <v>1370</v>
      </c>
      <c r="E170" s="439" t="s">
        <v>871</v>
      </c>
      <c r="F170" s="437" t="s">
        <v>1012</v>
      </c>
      <c r="G170" s="425" t="s">
        <v>974</v>
      </c>
      <c r="H170" s="439">
        <v>1</v>
      </c>
      <c r="I170" s="425" t="s">
        <v>974</v>
      </c>
      <c r="J170" s="439" t="s">
        <v>1601</v>
      </c>
      <c r="K170" s="439" t="s">
        <v>1567</v>
      </c>
      <c r="L170" s="439"/>
      <c r="M170" s="637"/>
      <c r="N170" s="180">
        <v>1000</v>
      </c>
    </row>
    <row r="171" spans="1:14" ht="15.75">
      <c r="A171" s="1144"/>
      <c r="B171" s="390"/>
      <c r="C171" s="417"/>
      <c r="D171" s="374" t="s">
        <v>1602</v>
      </c>
      <c r="E171" s="439" t="s">
        <v>873</v>
      </c>
      <c r="F171" s="437" t="s">
        <v>1603</v>
      </c>
      <c r="G171" s="439"/>
      <c r="H171" s="439">
        <v>2</v>
      </c>
      <c r="I171" s="425" t="s">
        <v>974</v>
      </c>
      <c r="J171" s="439"/>
      <c r="K171" s="439"/>
      <c r="L171" s="439"/>
      <c r="M171" s="637"/>
      <c r="N171" s="180">
        <v>45</v>
      </c>
    </row>
    <row r="172" spans="1:14" ht="15.75">
      <c r="A172" s="1144"/>
      <c r="B172" s="390"/>
      <c r="C172" s="417"/>
      <c r="D172" s="428" t="s">
        <v>1604</v>
      </c>
      <c r="E172" s="439" t="s">
        <v>873</v>
      </c>
      <c r="F172" s="437" t="s">
        <v>896</v>
      </c>
      <c r="G172" s="435">
        <v>2</v>
      </c>
      <c r="H172" s="435">
        <v>1</v>
      </c>
      <c r="I172" s="425" t="s">
        <v>974</v>
      </c>
      <c r="J172" s="437"/>
      <c r="K172" s="437" t="s">
        <v>1023</v>
      </c>
      <c r="L172" s="425" t="s">
        <v>974</v>
      </c>
      <c r="M172" s="637"/>
      <c r="N172" s="180">
        <v>600</v>
      </c>
    </row>
    <row r="173" spans="1:14" ht="15.75">
      <c r="A173" s="1144"/>
      <c r="B173" s="390"/>
      <c r="C173" s="417"/>
      <c r="D173" s="428" t="s">
        <v>1371</v>
      </c>
      <c r="E173" s="439" t="s">
        <v>871</v>
      </c>
      <c r="F173" s="437" t="s">
        <v>1012</v>
      </c>
      <c r="G173" s="435">
        <v>1</v>
      </c>
      <c r="H173" s="435">
        <v>1</v>
      </c>
      <c r="I173" s="425" t="s">
        <v>974</v>
      </c>
      <c r="J173" s="437"/>
      <c r="K173" s="437" t="s">
        <v>984</v>
      </c>
      <c r="L173" s="425" t="s">
        <v>974</v>
      </c>
      <c r="M173" s="637"/>
      <c r="N173" s="180">
        <v>600</v>
      </c>
    </row>
    <row r="174" spans="1:14" ht="15.75">
      <c r="A174" s="1144"/>
      <c r="B174" s="390"/>
      <c r="C174" s="417"/>
      <c r="D174" s="428" t="s">
        <v>1372</v>
      </c>
      <c r="E174" s="439" t="s">
        <v>871</v>
      </c>
      <c r="F174" s="437" t="s">
        <v>912</v>
      </c>
      <c r="G174" s="435" t="s">
        <v>976</v>
      </c>
      <c r="H174" s="435">
        <v>5</v>
      </c>
      <c r="I174" s="425" t="s">
        <v>974</v>
      </c>
      <c r="J174" s="437" t="s">
        <v>888</v>
      </c>
      <c r="K174" s="437" t="s">
        <v>1605</v>
      </c>
      <c r="L174" s="425" t="s">
        <v>974</v>
      </c>
      <c r="M174" s="637"/>
      <c r="N174" s="180">
        <v>600</v>
      </c>
    </row>
    <row r="175" spans="1:14" ht="15.75">
      <c r="A175" s="1144"/>
      <c r="B175" s="390"/>
      <c r="C175" s="417"/>
      <c r="D175" s="290" t="s">
        <v>1373</v>
      </c>
      <c r="E175" s="439" t="s">
        <v>898</v>
      </c>
      <c r="F175" s="437" t="s">
        <v>1012</v>
      </c>
      <c r="G175" s="425" t="s">
        <v>974</v>
      </c>
      <c r="H175" s="435">
        <v>1</v>
      </c>
      <c r="I175" s="425" t="s">
        <v>974</v>
      </c>
      <c r="J175" s="96"/>
      <c r="K175" s="437" t="s">
        <v>1606</v>
      </c>
      <c r="L175" s="425" t="s">
        <v>974</v>
      </c>
      <c r="M175" s="429"/>
      <c r="N175" s="439">
        <v>400</v>
      </c>
    </row>
    <row r="176" spans="1:14" ht="17.25" customHeight="1">
      <c r="A176" s="1139" t="s">
        <v>445</v>
      </c>
      <c r="B176" s="372"/>
      <c r="C176" s="372"/>
      <c r="D176" s="429" t="s">
        <v>1423</v>
      </c>
      <c r="E176" s="439" t="s">
        <v>984</v>
      </c>
      <c r="F176" s="440" t="s">
        <v>1036</v>
      </c>
      <c r="G176" s="425" t="s">
        <v>974</v>
      </c>
      <c r="H176" s="439">
        <v>1</v>
      </c>
      <c r="I176" s="425" t="s">
        <v>974</v>
      </c>
      <c r="J176" s="425" t="s">
        <v>974</v>
      </c>
      <c r="K176" s="439" t="s">
        <v>984</v>
      </c>
      <c r="L176" s="425" t="s">
        <v>974</v>
      </c>
      <c r="M176" s="429">
        <v>2017</v>
      </c>
      <c r="N176" s="439">
        <v>1015</v>
      </c>
    </row>
    <row r="177" spans="1:14" s="418" customFormat="1" ht="19.5" customHeight="1">
      <c r="A177" s="1139"/>
      <c r="B177" s="372"/>
      <c r="C177" s="372"/>
      <c r="D177" s="429" t="s">
        <v>1424</v>
      </c>
      <c r="E177" s="439" t="s">
        <v>1023</v>
      </c>
      <c r="F177" s="439" t="s">
        <v>876</v>
      </c>
      <c r="G177" s="425" t="s">
        <v>974</v>
      </c>
      <c r="H177" s="439">
        <v>3</v>
      </c>
      <c r="I177" s="425" t="s">
        <v>974</v>
      </c>
      <c r="J177" s="425" t="s">
        <v>974</v>
      </c>
      <c r="K177" s="439">
        <v>0</v>
      </c>
      <c r="L177" s="425" t="s">
        <v>974</v>
      </c>
      <c r="M177" s="429">
        <v>2013</v>
      </c>
      <c r="N177" s="439">
        <v>750</v>
      </c>
    </row>
    <row r="178" spans="1:14" s="418" customFormat="1" ht="16.5" customHeight="1">
      <c r="A178" s="1139"/>
      <c r="B178" s="372"/>
      <c r="C178" s="372"/>
      <c r="D178" s="429" t="s">
        <v>1425</v>
      </c>
      <c r="E178" s="439" t="s">
        <v>1431</v>
      </c>
      <c r="F178" s="439" t="s">
        <v>1036</v>
      </c>
      <c r="G178" s="425" t="s">
        <v>974</v>
      </c>
      <c r="H178" s="439">
        <v>2</v>
      </c>
      <c r="I178" s="425" t="s">
        <v>974</v>
      </c>
      <c r="J178" s="425" t="s">
        <v>974</v>
      </c>
      <c r="K178" s="439" t="s">
        <v>1071</v>
      </c>
      <c r="L178" s="425" t="s">
        <v>974</v>
      </c>
      <c r="M178" s="429">
        <v>2012</v>
      </c>
      <c r="N178" s="439">
        <v>750</v>
      </c>
    </row>
    <row r="179" spans="1:14" s="418" customFormat="1">
      <c r="A179" s="1139"/>
      <c r="B179" s="372"/>
      <c r="C179" s="372"/>
      <c r="D179" s="429" t="s">
        <v>1426</v>
      </c>
      <c r="E179" s="439" t="s">
        <v>1011</v>
      </c>
      <c r="F179" s="439" t="s">
        <v>1036</v>
      </c>
      <c r="G179" s="425" t="s">
        <v>974</v>
      </c>
      <c r="H179" s="439">
        <v>2</v>
      </c>
      <c r="I179" s="425" t="s">
        <v>974</v>
      </c>
      <c r="J179" s="425" t="s">
        <v>974</v>
      </c>
      <c r="K179" s="439">
        <v>0</v>
      </c>
      <c r="L179" s="425" t="s">
        <v>974</v>
      </c>
      <c r="M179" s="429">
        <v>2013</v>
      </c>
      <c r="N179" s="439">
        <v>500</v>
      </c>
    </row>
    <row r="180" spans="1:14" s="418" customFormat="1">
      <c r="A180" s="1139"/>
      <c r="B180" s="372"/>
      <c r="C180" s="372"/>
      <c r="D180" s="430" t="s">
        <v>612</v>
      </c>
      <c r="E180" s="439" t="s">
        <v>871</v>
      </c>
      <c r="F180" s="439" t="s">
        <v>998</v>
      </c>
      <c r="G180" s="425" t="s">
        <v>974</v>
      </c>
      <c r="H180" s="439">
        <v>2</v>
      </c>
      <c r="I180" s="425" t="s">
        <v>974</v>
      </c>
      <c r="J180" s="425" t="s">
        <v>974</v>
      </c>
      <c r="K180" s="439" t="s">
        <v>871</v>
      </c>
      <c r="L180" s="425" t="s">
        <v>974</v>
      </c>
      <c r="M180" s="429">
        <v>2017</v>
      </c>
      <c r="N180" s="439">
        <v>750</v>
      </c>
    </row>
    <row r="181" spans="1:14" s="418" customFormat="1">
      <c r="A181" s="1139"/>
      <c r="B181" s="372"/>
      <c r="C181" s="372"/>
      <c r="D181" s="429" t="s">
        <v>1427</v>
      </c>
      <c r="E181" s="439" t="s">
        <v>1113</v>
      </c>
      <c r="F181" s="439" t="s">
        <v>1432</v>
      </c>
      <c r="G181" s="425" t="s">
        <v>974</v>
      </c>
      <c r="H181" s="439">
        <v>4</v>
      </c>
      <c r="I181" s="425" t="s">
        <v>974</v>
      </c>
      <c r="J181" s="425" t="s">
        <v>974</v>
      </c>
      <c r="K181" s="439" t="s">
        <v>1113</v>
      </c>
      <c r="L181" s="425" t="s">
        <v>974</v>
      </c>
      <c r="M181" s="429"/>
      <c r="N181" s="439">
        <v>1000</v>
      </c>
    </row>
    <row r="182" spans="1:14" ht="16.5" customHeight="1">
      <c r="A182" s="1139"/>
      <c r="B182" s="372"/>
      <c r="C182" s="372"/>
      <c r="D182" s="429" t="s">
        <v>1428</v>
      </c>
      <c r="E182" s="439" t="s">
        <v>1011</v>
      </c>
      <c r="F182" s="439" t="s">
        <v>998</v>
      </c>
      <c r="G182" s="425" t="s">
        <v>974</v>
      </c>
      <c r="H182" s="439">
        <v>3</v>
      </c>
      <c r="I182" s="425" t="s">
        <v>974</v>
      </c>
      <c r="J182" s="425" t="s">
        <v>974</v>
      </c>
      <c r="K182" s="439" t="s">
        <v>1011</v>
      </c>
      <c r="L182" s="425" t="s">
        <v>974</v>
      </c>
      <c r="M182" s="429">
        <v>2016</v>
      </c>
      <c r="N182" s="439">
        <v>500</v>
      </c>
    </row>
    <row r="183" spans="1:14">
      <c r="A183" s="1139"/>
      <c r="B183" s="372"/>
      <c r="C183" s="372"/>
      <c r="D183" s="429" t="s">
        <v>1429</v>
      </c>
      <c r="E183" s="439" t="s">
        <v>984</v>
      </c>
      <c r="F183" s="439" t="s">
        <v>1036</v>
      </c>
      <c r="G183" s="425" t="s">
        <v>974</v>
      </c>
      <c r="H183" s="439">
        <v>0</v>
      </c>
      <c r="I183" s="425" t="s">
        <v>974</v>
      </c>
      <c r="J183" s="425" t="s">
        <v>974</v>
      </c>
      <c r="K183" s="439" t="s">
        <v>984</v>
      </c>
      <c r="L183" s="425" t="s">
        <v>974</v>
      </c>
      <c r="M183" s="429"/>
      <c r="N183" s="439">
        <v>500</v>
      </c>
    </row>
    <row r="184" spans="1:14" ht="17.25" customHeight="1">
      <c r="A184" s="1139"/>
      <c r="B184" s="372"/>
      <c r="C184" s="372"/>
      <c r="D184" s="429" t="s">
        <v>1430</v>
      </c>
      <c r="E184" s="439" t="s">
        <v>1011</v>
      </c>
      <c r="F184" s="439" t="s">
        <v>1036</v>
      </c>
      <c r="G184" s="425" t="s">
        <v>974</v>
      </c>
      <c r="H184" s="439">
        <v>0</v>
      </c>
      <c r="I184" s="425" t="s">
        <v>974</v>
      </c>
      <c r="J184" s="425" t="s">
        <v>974</v>
      </c>
      <c r="K184" s="439" t="s">
        <v>1011</v>
      </c>
      <c r="L184" s="425" t="s">
        <v>974</v>
      </c>
      <c r="M184" s="429"/>
      <c r="N184" s="439">
        <v>400</v>
      </c>
    </row>
    <row r="185" spans="1:14" ht="30">
      <c r="A185" s="1143" t="s">
        <v>606</v>
      </c>
      <c r="B185" s="372"/>
      <c r="C185" s="372"/>
      <c r="D185" s="429" t="s">
        <v>1455</v>
      </c>
      <c r="E185" s="439" t="s">
        <v>863</v>
      </c>
      <c r="F185" s="439" t="s">
        <v>1432</v>
      </c>
      <c r="G185" s="439" t="s">
        <v>976</v>
      </c>
      <c r="H185" s="439">
        <v>3</v>
      </c>
      <c r="I185" s="425" t="s">
        <v>974</v>
      </c>
      <c r="J185" s="425" t="s">
        <v>974</v>
      </c>
      <c r="K185" s="439" t="s">
        <v>863</v>
      </c>
      <c r="L185" s="439" t="s">
        <v>1529</v>
      </c>
      <c r="M185" s="430" t="s">
        <v>1530</v>
      </c>
      <c r="N185" s="439">
        <v>115</v>
      </c>
    </row>
    <row r="186" spans="1:14">
      <c r="A186" s="1143"/>
      <c r="B186" s="372"/>
      <c r="C186" s="372"/>
      <c r="D186" s="184" t="s">
        <v>1456</v>
      </c>
      <c r="E186" s="180" t="s">
        <v>1531</v>
      </c>
      <c r="F186" s="180" t="s">
        <v>1432</v>
      </c>
      <c r="G186" s="425" t="s">
        <v>974</v>
      </c>
      <c r="H186" s="180">
        <v>1</v>
      </c>
      <c r="I186" s="425" t="s">
        <v>974</v>
      </c>
      <c r="J186" s="425" t="s">
        <v>974</v>
      </c>
      <c r="K186" s="180" t="s">
        <v>1531</v>
      </c>
      <c r="L186" s="425" t="s">
        <v>974</v>
      </c>
      <c r="M186" s="627" t="s">
        <v>1532</v>
      </c>
      <c r="N186" s="180">
        <v>100</v>
      </c>
    </row>
    <row r="187" spans="1:14">
      <c r="A187" s="905" t="s">
        <v>453</v>
      </c>
      <c r="B187" s="157"/>
      <c r="C187" s="157"/>
      <c r="D187" s="228" t="s">
        <v>920</v>
      </c>
      <c r="E187" s="180" t="s">
        <v>984</v>
      </c>
      <c r="F187" s="180" t="s">
        <v>998</v>
      </c>
      <c r="G187" s="425" t="s">
        <v>974</v>
      </c>
      <c r="H187" s="180">
        <v>0</v>
      </c>
      <c r="I187" s="425" t="s">
        <v>974</v>
      </c>
      <c r="J187" s="425" t="s">
        <v>974</v>
      </c>
      <c r="K187" s="180" t="s">
        <v>984</v>
      </c>
      <c r="L187" s="425" t="s">
        <v>974</v>
      </c>
      <c r="M187" s="627">
        <v>2012</v>
      </c>
      <c r="N187" s="180">
        <v>750</v>
      </c>
    </row>
    <row r="188" spans="1:14">
      <c r="A188" s="905"/>
      <c r="B188" s="157"/>
      <c r="C188" s="157"/>
      <c r="D188" s="228" t="s">
        <v>921</v>
      </c>
      <c r="E188" s="180" t="s">
        <v>875</v>
      </c>
      <c r="F188" s="180" t="s">
        <v>1432</v>
      </c>
      <c r="G188" s="425" t="s">
        <v>974</v>
      </c>
      <c r="H188" s="180">
        <v>2</v>
      </c>
      <c r="I188" s="425" t="s">
        <v>974</v>
      </c>
      <c r="J188" s="425" t="s">
        <v>974</v>
      </c>
      <c r="K188" s="180" t="s">
        <v>1011</v>
      </c>
      <c r="L188" s="425" t="s">
        <v>974</v>
      </c>
      <c r="M188" s="627">
        <v>2013</v>
      </c>
      <c r="N188" s="180">
        <v>1500</v>
      </c>
    </row>
    <row r="189" spans="1:14" ht="14.45" customHeight="1">
      <c r="A189" s="905"/>
      <c r="B189" s="157"/>
      <c r="C189" s="157"/>
      <c r="D189" s="228" t="s">
        <v>1440</v>
      </c>
      <c r="E189" s="180" t="s">
        <v>982</v>
      </c>
      <c r="F189" s="180" t="s">
        <v>883</v>
      </c>
      <c r="G189" s="425" t="s">
        <v>974</v>
      </c>
      <c r="H189" s="180">
        <v>0</v>
      </c>
      <c r="I189" s="425" t="s">
        <v>974</v>
      </c>
      <c r="J189" s="425" t="s">
        <v>974</v>
      </c>
      <c r="K189" s="180" t="s">
        <v>982</v>
      </c>
      <c r="L189" s="425" t="s">
        <v>974</v>
      </c>
      <c r="M189" s="627"/>
      <c r="N189" s="180">
        <v>500</v>
      </c>
    </row>
    <row r="190" spans="1:14">
      <c r="A190" s="905"/>
      <c r="B190" s="157"/>
      <c r="C190" s="157"/>
      <c r="D190" s="228" t="s">
        <v>1441</v>
      </c>
      <c r="E190" s="180" t="s">
        <v>1071</v>
      </c>
      <c r="F190" s="180" t="s">
        <v>998</v>
      </c>
      <c r="G190" s="425" t="s">
        <v>974</v>
      </c>
      <c r="H190" s="180">
        <v>1</v>
      </c>
      <c r="I190" s="425" t="s">
        <v>974</v>
      </c>
      <c r="J190" s="425" t="s">
        <v>974</v>
      </c>
      <c r="K190" s="180" t="s">
        <v>1071</v>
      </c>
      <c r="L190" s="425" t="s">
        <v>974</v>
      </c>
      <c r="M190" s="627">
        <v>2013</v>
      </c>
      <c r="N190" s="180">
        <v>500</v>
      </c>
    </row>
    <row r="191" spans="1:14">
      <c r="A191" s="905"/>
      <c r="B191" s="157"/>
      <c r="C191" s="157"/>
      <c r="D191" s="228" t="s">
        <v>1442</v>
      </c>
      <c r="E191" s="180" t="s">
        <v>982</v>
      </c>
      <c r="F191" s="180" t="s">
        <v>998</v>
      </c>
      <c r="G191" s="425" t="s">
        <v>974</v>
      </c>
      <c r="H191" s="180">
        <v>2</v>
      </c>
      <c r="I191" s="425" t="s">
        <v>974</v>
      </c>
      <c r="J191" s="425" t="s">
        <v>974</v>
      </c>
      <c r="K191" s="180" t="s">
        <v>982</v>
      </c>
      <c r="L191" s="425" t="s">
        <v>974</v>
      </c>
      <c r="M191" s="627">
        <v>2016</v>
      </c>
      <c r="N191" s="180">
        <v>750</v>
      </c>
    </row>
    <row r="192" spans="1:14">
      <c r="A192" s="905"/>
      <c r="B192" s="157"/>
      <c r="C192" s="157"/>
      <c r="D192" s="228" t="s">
        <v>1443</v>
      </c>
      <c r="E192" s="180" t="s">
        <v>982</v>
      </c>
      <c r="F192" s="180" t="s">
        <v>1432</v>
      </c>
      <c r="G192" s="425" t="s">
        <v>974</v>
      </c>
      <c r="H192" s="180">
        <v>0</v>
      </c>
      <c r="I192" s="425" t="s">
        <v>974</v>
      </c>
      <c r="J192" s="425" t="s">
        <v>974</v>
      </c>
      <c r="K192" s="180" t="s">
        <v>1239</v>
      </c>
      <c r="L192" s="180" t="s">
        <v>1061</v>
      </c>
      <c r="M192" s="627">
        <v>2018</v>
      </c>
      <c r="N192" s="180">
        <v>750</v>
      </c>
    </row>
    <row r="193" spans="1:14">
      <c r="A193" s="905"/>
      <c r="B193" s="157"/>
      <c r="C193" s="157"/>
      <c r="D193" s="228" t="s">
        <v>1444</v>
      </c>
      <c r="E193" s="180" t="s">
        <v>1347</v>
      </c>
      <c r="F193" s="180" t="s">
        <v>1447</v>
      </c>
      <c r="G193" s="425" t="s">
        <v>974</v>
      </c>
      <c r="H193" s="180">
        <v>1</v>
      </c>
      <c r="I193" s="425" t="s">
        <v>974</v>
      </c>
      <c r="J193" s="425" t="s">
        <v>974</v>
      </c>
      <c r="K193" s="180" t="s">
        <v>1347</v>
      </c>
      <c r="L193" s="425" t="s">
        <v>974</v>
      </c>
      <c r="M193" s="627"/>
      <c r="N193" s="180">
        <v>150</v>
      </c>
    </row>
    <row r="194" spans="1:14">
      <c r="A194" s="905"/>
      <c r="B194" s="157"/>
      <c r="C194" s="157"/>
      <c r="D194" s="228" t="s">
        <v>1445</v>
      </c>
      <c r="E194" s="180" t="s">
        <v>1347</v>
      </c>
      <c r="F194" s="180" t="s">
        <v>1447</v>
      </c>
      <c r="G194" s="425" t="s">
        <v>974</v>
      </c>
      <c r="H194" s="180">
        <v>1</v>
      </c>
      <c r="I194" s="425" t="s">
        <v>974</v>
      </c>
      <c r="J194" s="425" t="s">
        <v>974</v>
      </c>
      <c r="K194" s="180" t="s">
        <v>1347</v>
      </c>
      <c r="L194" s="425" t="s">
        <v>974</v>
      </c>
      <c r="M194" s="627"/>
      <c r="N194" s="180">
        <v>150</v>
      </c>
    </row>
    <row r="195" spans="1:14">
      <c r="A195" s="905"/>
      <c r="B195" s="157"/>
      <c r="C195" s="157"/>
      <c r="D195" s="228" t="s">
        <v>922</v>
      </c>
      <c r="E195" s="96" t="s">
        <v>992</v>
      </c>
      <c r="F195" s="180" t="s">
        <v>1432</v>
      </c>
      <c r="G195" s="425" t="s">
        <v>974</v>
      </c>
      <c r="H195" s="180">
        <v>2</v>
      </c>
      <c r="I195" s="425" t="s">
        <v>974</v>
      </c>
      <c r="J195" s="425" t="s">
        <v>974</v>
      </c>
      <c r="K195" s="180" t="s">
        <v>992</v>
      </c>
      <c r="L195" s="425" t="s">
        <v>974</v>
      </c>
      <c r="M195" s="627"/>
      <c r="N195" s="180">
        <v>750</v>
      </c>
    </row>
    <row r="196" spans="1:14">
      <c r="A196" s="905"/>
      <c r="B196" s="157"/>
      <c r="C196" s="157"/>
      <c r="D196" s="228" t="s">
        <v>1446</v>
      </c>
      <c r="E196" s="96" t="s">
        <v>1011</v>
      </c>
      <c r="F196" s="180" t="s">
        <v>1432</v>
      </c>
      <c r="G196" s="425" t="s">
        <v>974</v>
      </c>
      <c r="H196" s="180">
        <v>6</v>
      </c>
      <c r="I196" s="425" t="s">
        <v>974</v>
      </c>
      <c r="J196" s="425" t="s">
        <v>974</v>
      </c>
      <c r="K196" s="180" t="s">
        <v>1011</v>
      </c>
      <c r="L196" s="425" t="s">
        <v>974</v>
      </c>
      <c r="M196" s="627">
        <v>2017</v>
      </c>
      <c r="N196" s="180">
        <v>500</v>
      </c>
    </row>
    <row r="197" spans="1:14">
      <c r="A197" s="650"/>
      <c r="B197" s="419"/>
      <c r="C197" s="419"/>
      <c r="D197" s="420"/>
      <c r="E197" s="421"/>
      <c r="F197" s="421"/>
      <c r="G197" s="421"/>
      <c r="H197" s="421"/>
      <c r="I197" s="421"/>
      <c r="J197" s="421"/>
      <c r="K197" s="421"/>
      <c r="L197" s="421"/>
      <c r="M197" s="816"/>
      <c r="N197" s="131"/>
    </row>
    <row r="198" spans="1:14">
      <c r="A198" s="651"/>
      <c r="B198" s="422"/>
      <c r="C198" s="421"/>
      <c r="D198" s="423"/>
      <c r="E198" s="332"/>
      <c r="F198" s="332"/>
      <c r="G198" s="332"/>
      <c r="H198" s="332"/>
      <c r="I198" s="332"/>
      <c r="J198" s="332"/>
      <c r="K198" s="332"/>
      <c r="L198" s="332"/>
      <c r="M198" s="817"/>
      <c r="N198" s="131">
        <v>55</v>
      </c>
    </row>
    <row r="199" spans="1:14">
      <c r="A199" s="287"/>
      <c r="B199" s="131"/>
      <c r="C199" s="332"/>
      <c r="D199" s="423"/>
      <c r="E199" s="332"/>
      <c r="F199" s="332"/>
      <c r="G199" s="332"/>
      <c r="H199" s="332"/>
      <c r="I199" s="332"/>
      <c r="J199" s="332"/>
      <c r="K199" s="332"/>
      <c r="L199" s="332"/>
      <c r="M199" s="817"/>
    </row>
    <row r="200" spans="1:14">
      <c r="A200" s="287"/>
      <c r="B200" s="131"/>
      <c r="C200" s="332"/>
      <c r="D200" s="423"/>
      <c r="E200" s="332"/>
      <c r="F200" s="332"/>
      <c r="G200" s="332"/>
      <c r="H200" s="332"/>
      <c r="I200" s="332"/>
      <c r="J200" s="332"/>
      <c r="K200" s="332"/>
      <c r="L200" s="332"/>
      <c r="M200" s="817"/>
    </row>
    <row r="201" spans="1:14">
      <c r="A201" s="287"/>
      <c r="B201" s="131"/>
      <c r="C201" s="332"/>
      <c r="D201" s="423"/>
      <c r="E201" s="332"/>
      <c r="F201" s="332"/>
      <c r="G201" s="332"/>
      <c r="H201" s="332"/>
      <c r="I201" s="332"/>
      <c r="J201" s="332"/>
      <c r="K201" s="332"/>
      <c r="L201" s="332"/>
      <c r="M201" s="817"/>
    </row>
    <row r="202" spans="1:14">
      <c r="A202" s="287"/>
      <c r="B202" s="131"/>
      <c r="C202" s="332"/>
      <c r="D202" s="423"/>
      <c r="E202" s="332"/>
      <c r="F202" s="332"/>
      <c r="G202" s="332"/>
      <c r="H202" s="332"/>
      <c r="I202" s="332"/>
      <c r="J202" s="332"/>
      <c r="K202" s="332"/>
      <c r="L202" s="332"/>
      <c r="M202" s="817"/>
    </row>
    <row r="203" spans="1:14">
      <c r="A203" s="287"/>
      <c r="B203" s="131"/>
      <c r="C203" s="332"/>
      <c r="D203" s="423"/>
      <c r="E203" s="332"/>
      <c r="F203" s="332"/>
      <c r="G203" s="332"/>
      <c r="H203" s="332"/>
      <c r="I203" s="332"/>
      <c r="J203" s="332"/>
      <c r="K203" s="332"/>
      <c r="L203" s="332"/>
      <c r="M203" s="817"/>
    </row>
    <row r="204" spans="1:14">
      <c r="A204" s="287"/>
      <c r="B204" s="131"/>
      <c r="C204" s="332"/>
      <c r="D204" s="423"/>
      <c r="E204" s="332"/>
      <c r="F204" s="332"/>
      <c r="G204" s="332"/>
      <c r="H204" s="332"/>
      <c r="I204" s="332"/>
      <c r="J204" s="332"/>
      <c r="K204" s="332"/>
      <c r="L204" s="332"/>
      <c r="M204" s="817"/>
    </row>
    <row r="205" spans="1:14">
      <c r="A205" s="287"/>
      <c r="B205" s="131"/>
      <c r="C205" s="332"/>
      <c r="D205" s="424"/>
      <c r="E205" s="131"/>
      <c r="F205" s="131"/>
      <c r="G205" s="131"/>
      <c r="H205" s="131"/>
      <c r="I205" s="131"/>
      <c r="J205" s="131"/>
      <c r="K205" s="131"/>
      <c r="L205" s="131"/>
      <c r="M205" s="818"/>
    </row>
    <row r="206" spans="1:14">
      <c r="A206" s="287"/>
      <c r="B206" s="131"/>
      <c r="C206" s="131"/>
      <c r="D206" s="424"/>
      <c r="E206" s="131"/>
      <c r="F206" s="131"/>
      <c r="G206" s="131"/>
      <c r="H206" s="131"/>
      <c r="I206" s="131"/>
      <c r="J206" s="131"/>
      <c r="K206" s="131"/>
      <c r="L206" s="131"/>
      <c r="M206" s="818"/>
    </row>
    <row r="207" spans="1:14">
      <c r="A207" s="287"/>
      <c r="B207" s="131"/>
      <c r="C207" s="131"/>
      <c r="D207" s="424"/>
      <c r="E207" s="131"/>
      <c r="F207" s="131"/>
      <c r="G207" s="131"/>
      <c r="H207" s="131"/>
      <c r="I207" s="131"/>
      <c r="J207" s="131"/>
      <c r="K207" s="131"/>
      <c r="L207" s="131"/>
      <c r="M207" s="818"/>
    </row>
  </sheetData>
  <mergeCells count="40">
    <mergeCell ref="A187:A196"/>
    <mergeCell ref="A76:A87"/>
    <mergeCell ref="A88:A90"/>
    <mergeCell ref="A185:A186"/>
    <mergeCell ref="A91:A92"/>
    <mergeCell ref="A93:A95"/>
    <mergeCell ref="A141:A144"/>
    <mergeCell ref="A152:A155"/>
    <mergeCell ref="A170:A175"/>
    <mergeCell ref="A96:A99"/>
    <mergeCell ref="A106:A109"/>
    <mergeCell ref="A110:A116"/>
    <mergeCell ref="A145:A150"/>
    <mergeCell ref="A100:A105"/>
    <mergeCell ref="A126:A133"/>
    <mergeCell ref="A134:A140"/>
    <mergeCell ref="A156:A169"/>
    <mergeCell ref="A176:A184"/>
    <mergeCell ref="A43:A48"/>
    <mergeCell ref="A73:A75"/>
    <mergeCell ref="A49:A56"/>
    <mergeCell ref="A60:A72"/>
    <mergeCell ref="A57:A59"/>
    <mergeCell ref="A117:A125"/>
    <mergeCell ref="A1:M1"/>
    <mergeCell ref="I2:L2"/>
    <mergeCell ref="M2:M4"/>
    <mergeCell ref="E2:F2"/>
    <mergeCell ref="A2:A4"/>
    <mergeCell ref="A5:A12"/>
    <mergeCell ref="A31:A35"/>
    <mergeCell ref="A13:A24"/>
    <mergeCell ref="A40:A42"/>
    <mergeCell ref="A25:A26"/>
    <mergeCell ref="N2:N4"/>
    <mergeCell ref="G2:G4"/>
    <mergeCell ref="H2:H4"/>
    <mergeCell ref="D2:D4"/>
    <mergeCell ref="E3:E4"/>
    <mergeCell ref="F3:F4"/>
  </mergeCells>
  <pageMargins left="0.7" right="0.7" top="1.25" bottom="0.75" header="0.3" footer="0.3"/>
  <pageSetup paperSize="9" scale="72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55"/>
  <sheetViews>
    <sheetView topLeftCell="A31" workbookViewId="0">
      <selection activeCell="N43" sqref="N43"/>
    </sheetView>
  </sheetViews>
  <sheetFormatPr defaultColWidth="9.140625" defaultRowHeight="15"/>
  <cols>
    <col min="1" max="1" width="3.85546875" style="84" customWidth="1"/>
    <col min="2" max="2" width="17.7109375" style="319" customWidth="1"/>
    <col min="3" max="3" width="9.28515625" style="85" customWidth="1"/>
    <col min="4" max="4" width="7.7109375" style="84" customWidth="1"/>
    <col min="5" max="5" width="6.140625" style="84" customWidth="1"/>
    <col min="6" max="6" width="5.42578125" style="327" customWidth="1"/>
    <col min="7" max="7" width="6.85546875" style="85" customWidth="1"/>
    <col min="8" max="8" width="8.140625" style="84" customWidth="1"/>
    <col min="9" max="9" width="7.28515625" style="84" customWidth="1"/>
    <col min="10" max="10" width="5.42578125" style="84" customWidth="1"/>
    <col min="11" max="11" width="7" style="84" customWidth="1"/>
    <col min="12" max="12" width="6.5703125" style="84" customWidth="1"/>
    <col min="13" max="14" width="7.85546875" style="84" customWidth="1"/>
    <col min="15" max="15" width="8" style="327" customWidth="1"/>
    <col min="16" max="16" width="8" style="84" customWidth="1"/>
    <col min="17" max="17" width="7.42578125" style="84" customWidth="1"/>
    <col min="18" max="16384" width="9.140625" style="84"/>
  </cols>
  <sheetData>
    <row r="1" spans="1:19" ht="21" customHeight="1">
      <c r="A1" s="1147" t="s">
        <v>657</v>
      </c>
      <c r="B1" s="1147"/>
      <c r="C1" s="1147"/>
      <c r="D1" s="1147"/>
      <c r="E1" s="1147"/>
      <c r="F1" s="1147"/>
      <c r="G1" s="1147"/>
      <c r="H1" s="1147"/>
      <c r="I1" s="1147"/>
      <c r="J1" s="1147"/>
      <c r="K1" s="1147"/>
      <c r="L1" s="1147"/>
      <c r="M1" s="1147"/>
      <c r="N1" s="1147"/>
      <c r="O1" s="1147"/>
      <c r="P1" s="1147"/>
      <c r="Q1" s="1147"/>
    </row>
    <row r="2" spans="1:19" ht="59.45" customHeight="1">
      <c r="A2" s="1149" t="s">
        <v>507</v>
      </c>
      <c r="B2" s="1150"/>
      <c r="C2" s="891" t="s">
        <v>16</v>
      </c>
      <c r="D2" s="1118" t="s">
        <v>17</v>
      </c>
      <c r="E2" s="1119"/>
      <c r="F2" s="1120"/>
      <c r="G2" s="891" t="s">
        <v>217</v>
      </c>
      <c r="H2" s="891"/>
      <c r="I2" s="891"/>
      <c r="J2" s="891"/>
      <c r="K2" s="891"/>
      <c r="L2" s="891"/>
      <c r="M2" s="891"/>
      <c r="N2" s="1118" t="s">
        <v>21</v>
      </c>
      <c r="O2" s="1120"/>
      <c r="P2" s="891" t="s">
        <v>959</v>
      </c>
      <c r="Q2" s="891"/>
    </row>
    <row r="3" spans="1:19" ht="12" customHeight="1">
      <c r="A3" s="1151"/>
      <c r="B3" s="1152"/>
      <c r="C3" s="891"/>
      <c r="D3" s="891" t="s">
        <v>958</v>
      </c>
      <c r="E3" s="891" t="s">
        <v>12</v>
      </c>
      <c r="F3" s="1157" t="s">
        <v>408</v>
      </c>
      <c r="G3" s="889" t="s">
        <v>18</v>
      </c>
      <c r="H3" s="889" t="s">
        <v>19</v>
      </c>
      <c r="I3" s="889"/>
      <c r="J3" s="195"/>
      <c r="K3" s="1148" t="s">
        <v>290</v>
      </c>
      <c r="L3" s="1043" t="s">
        <v>410</v>
      </c>
      <c r="M3" s="889" t="s">
        <v>1520</v>
      </c>
      <c r="N3" s="889" t="s">
        <v>22</v>
      </c>
      <c r="O3" s="889" t="s">
        <v>20</v>
      </c>
      <c r="P3" s="889" t="s">
        <v>22</v>
      </c>
      <c r="Q3" s="889" t="s">
        <v>20</v>
      </c>
    </row>
    <row r="4" spans="1:19" ht="52.5" customHeight="1">
      <c r="A4" s="1153"/>
      <c r="B4" s="1154"/>
      <c r="C4" s="891"/>
      <c r="D4" s="891"/>
      <c r="E4" s="891"/>
      <c r="F4" s="1158"/>
      <c r="G4" s="889"/>
      <c r="H4" s="395" t="s">
        <v>291</v>
      </c>
      <c r="I4" s="395" t="s">
        <v>769</v>
      </c>
      <c r="J4" s="395" t="s">
        <v>409</v>
      </c>
      <c r="K4" s="1148"/>
      <c r="L4" s="1044"/>
      <c r="M4" s="889"/>
      <c r="N4" s="889"/>
      <c r="O4" s="889"/>
      <c r="P4" s="889"/>
      <c r="Q4" s="889"/>
      <c r="R4" s="131"/>
      <c r="S4" s="131"/>
    </row>
    <row r="5" spans="1:19">
      <c r="A5" s="178">
        <v>1</v>
      </c>
      <c r="B5" s="184" t="s">
        <v>416</v>
      </c>
      <c r="C5" s="398">
        <v>620</v>
      </c>
      <c r="D5" s="398">
        <v>606</v>
      </c>
      <c r="E5" s="398"/>
      <c r="F5" s="398">
        <v>12</v>
      </c>
      <c r="G5" s="398">
        <v>41</v>
      </c>
      <c r="H5" s="399"/>
      <c r="I5" s="399">
        <v>579</v>
      </c>
      <c r="J5" s="399"/>
      <c r="K5" s="399"/>
      <c r="L5" s="399"/>
      <c r="M5" s="399"/>
      <c r="N5" s="398">
        <v>595</v>
      </c>
      <c r="O5" s="398">
        <v>25</v>
      </c>
      <c r="P5" s="399">
        <v>165</v>
      </c>
      <c r="Q5" s="399">
        <v>455</v>
      </c>
      <c r="R5" s="131"/>
      <c r="S5" s="131"/>
    </row>
    <row r="6" spans="1:19">
      <c r="A6" s="178">
        <v>2</v>
      </c>
      <c r="B6" s="228" t="s">
        <v>1478</v>
      </c>
      <c r="C6" s="396">
        <v>530</v>
      </c>
      <c r="D6" s="400">
        <v>527</v>
      </c>
      <c r="E6" s="400">
        <v>1</v>
      </c>
      <c r="F6" s="400">
        <v>2</v>
      </c>
      <c r="G6" s="400">
        <v>10</v>
      </c>
      <c r="H6" s="400">
        <v>420</v>
      </c>
      <c r="I6" s="400"/>
      <c r="J6" s="400"/>
      <c r="K6" s="400">
        <v>520</v>
      </c>
      <c r="L6" s="400"/>
      <c r="M6" s="400"/>
      <c r="N6" s="400">
        <v>510</v>
      </c>
      <c r="O6" s="401">
        <v>20</v>
      </c>
      <c r="P6" s="400">
        <v>5</v>
      </c>
      <c r="Q6" s="400"/>
      <c r="R6" s="131"/>
      <c r="S6" s="131"/>
    </row>
    <row r="7" spans="1:19">
      <c r="A7" s="178">
        <v>3</v>
      </c>
      <c r="B7" s="184" t="s">
        <v>418</v>
      </c>
      <c r="C7" s="396">
        <v>371</v>
      </c>
      <c r="D7" s="398">
        <v>325</v>
      </c>
      <c r="E7" s="398"/>
      <c r="F7" s="398">
        <v>2</v>
      </c>
      <c r="G7" s="398">
        <v>23</v>
      </c>
      <c r="H7" s="398" t="s">
        <v>976</v>
      </c>
      <c r="I7" s="398">
        <v>279</v>
      </c>
      <c r="J7" s="398"/>
      <c r="K7" s="398"/>
      <c r="L7" s="398"/>
      <c r="M7" s="398">
        <v>25</v>
      </c>
      <c r="N7" s="398">
        <v>319</v>
      </c>
      <c r="O7" s="402">
        <v>8</v>
      </c>
      <c r="P7" s="399">
        <v>73</v>
      </c>
      <c r="Q7" s="399">
        <v>254</v>
      </c>
      <c r="R7" s="131"/>
      <c r="S7" s="131"/>
    </row>
    <row r="8" spans="1:19">
      <c r="A8" s="178">
        <v>4</v>
      </c>
      <c r="B8" s="227" t="s">
        <v>419</v>
      </c>
      <c r="C8" s="396">
        <v>580</v>
      </c>
      <c r="D8" s="398">
        <v>571</v>
      </c>
      <c r="E8" s="399" t="s">
        <v>976</v>
      </c>
      <c r="F8" s="398">
        <v>9</v>
      </c>
      <c r="G8" s="398">
        <v>17</v>
      </c>
      <c r="H8" s="399" t="s">
        <v>976</v>
      </c>
      <c r="I8" s="398">
        <v>563</v>
      </c>
      <c r="J8" s="399" t="s">
        <v>976</v>
      </c>
      <c r="K8" s="399"/>
      <c r="L8" s="399"/>
      <c r="M8" s="399"/>
      <c r="N8" s="398">
        <v>557</v>
      </c>
      <c r="O8" s="402">
        <v>23</v>
      </c>
      <c r="P8" s="399">
        <v>188</v>
      </c>
      <c r="Q8" s="399">
        <v>392</v>
      </c>
      <c r="R8" s="131"/>
      <c r="S8" s="287"/>
    </row>
    <row r="9" spans="1:19">
      <c r="A9" s="178">
        <v>5</v>
      </c>
      <c r="B9" s="184" t="s">
        <v>420</v>
      </c>
      <c r="C9" s="398">
        <v>339</v>
      </c>
      <c r="D9" s="398">
        <v>337</v>
      </c>
      <c r="E9" s="399"/>
      <c r="F9" s="398">
        <v>2</v>
      </c>
      <c r="G9" s="399">
        <v>2</v>
      </c>
      <c r="H9" s="398"/>
      <c r="I9" s="399">
        <v>270</v>
      </c>
      <c r="J9" s="399"/>
      <c r="K9" s="399"/>
      <c r="L9" s="399"/>
      <c r="M9" s="399"/>
      <c r="N9" s="398">
        <v>332</v>
      </c>
      <c r="O9" s="402">
        <v>2</v>
      </c>
      <c r="P9" s="399"/>
      <c r="Q9" s="399"/>
      <c r="R9" s="131"/>
      <c r="S9" s="131"/>
    </row>
    <row r="10" spans="1:19">
      <c r="A10" s="178">
        <v>6</v>
      </c>
      <c r="B10" s="184" t="s">
        <v>421</v>
      </c>
      <c r="C10" s="398">
        <v>394</v>
      </c>
      <c r="D10" s="398">
        <v>392</v>
      </c>
      <c r="E10" s="399"/>
      <c r="F10" s="398">
        <v>2</v>
      </c>
      <c r="G10" s="398"/>
      <c r="H10" s="398"/>
      <c r="I10" s="399">
        <v>394</v>
      </c>
      <c r="J10" s="398"/>
      <c r="K10" s="399"/>
      <c r="L10" s="399"/>
      <c r="M10" s="399"/>
      <c r="N10" s="398">
        <v>379</v>
      </c>
      <c r="O10" s="402">
        <v>15</v>
      </c>
      <c r="P10" s="399">
        <v>388</v>
      </c>
      <c r="Q10" s="399">
        <v>6</v>
      </c>
      <c r="R10" s="131"/>
      <c r="S10" s="131"/>
    </row>
    <row r="11" spans="1:19">
      <c r="A11" s="178">
        <v>7</v>
      </c>
      <c r="B11" s="184" t="s">
        <v>422</v>
      </c>
      <c r="C11" s="398">
        <v>86</v>
      </c>
      <c r="D11" s="398">
        <v>86</v>
      </c>
      <c r="E11" s="399"/>
      <c r="F11" s="398"/>
      <c r="G11" s="398">
        <v>20</v>
      </c>
      <c r="H11" s="399"/>
      <c r="I11" s="398">
        <v>66</v>
      </c>
      <c r="J11" s="399"/>
      <c r="K11" s="399"/>
      <c r="L11" s="399"/>
      <c r="M11" s="399"/>
      <c r="N11" s="398">
        <v>82</v>
      </c>
      <c r="O11" s="402">
        <v>4</v>
      </c>
      <c r="P11" s="399">
        <v>5</v>
      </c>
      <c r="Q11" s="397">
        <v>81</v>
      </c>
      <c r="R11" s="131"/>
      <c r="S11" s="131"/>
    </row>
    <row r="12" spans="1:19">
      <c r="A12" s="178">
        <v>8</v>
      </c>
      <c r="B12" s="184" t="s">
        <v>423</v>
      </c>
      <c r="C12" s="398">
        <v>297</v>
      </c>
      <c r="D12" s="398">
        <v>291</v>
      </c>
      <c r="E12" s="399"/>
      <c r="F12" s="398">
        <v>6</v>
      </c>
      <c r="G12" s="398">
        <v>80</v>
      </c>
      <c r="H12" s="399"/>
      <c r="I12" s="398">
        <v>200</v>
      </c>
      <c r="J12" s="399"/>
      <c r="K12" s="399"/>
      <c r="L12" s="399"/>
      <c r="M12" s="399"/>
      <c r="N12" s="398">
        <v>290</v>
      </c>
      <c r="O12" s="399">
        <v>6</v>
      </c>
      <c r="P12" s="399"/>
      <c r="Q12" s="399"/>
      <c r="R12" s="131"/>
      <c r="S12" s="131"/>
    </row>
    <row r="13" spans="1:19">
      <c r="A13" s="178">
        <v>9</v>
      </c>
      <c r="B13" s="392" t="s">
        <v>770</v>
      </c>
      <c r="C13" s="398">
        <v>289</v>
      </c>
      <c r="D13" s="398">
        <v>288</v>
      </c>
      <c r="E13" s="399"/>
      <c r="F13" s="398">
        <v>1</v>
      </c>
      <c r="G13" s="398">
        <v>103</v>
      </c>
      <c r="H13" s="399"/>
      <c r="I13" s="399">
        <v>15</v>
      </c>
      <c r="J13" s="399">
        <v>43</v>
      </c>
      <c r="K13" s="399">
        <v>6</v>
      </c>
      <c r="L13" s="399"/>
      <c r="M13" s="399">
        <v>123</v>
      </c>
      <c r="N13" s="398">
        <v>287</v>
      </c>
      <c r="O13" s="399">
        <v>2</v>
      </c>
      <c r="P13" s="399"/>
      <c r="Q13" s="399"/>
      <c r="R13" s="131"/>
      <c r="S13" s="131"/>
    </row>
    <row r="14" spans="1:19">
      <c r="A14" s="179">
        <v>10</v>
      </c>
      <c r="B14" s="184" t="s">
        <v>425</v>
      </c>
      <c r="C14" s="398">
        <v>291</v>
      </c>
      <c r="D14" s="398">
        <v>289</v>
      </c>
      <c r="E14" s="399"/>
      <c r="F14" s="398">
        <v>2</v>
      </c>
      <c r="G14" s="398">
        <v>208</v>
      </c>
      <c r="H14" s="399"/>
      <c r="I14" s="399"/>
      <c r="J14" s="399"/>
      <c r="K14" s="398">
        <v>83</v>
      </c>
      <c r="L14" s="399"/>
      <c r="M14" s="399"/>
      <c r="N14" s="398">
        <v>269</v>
      </c>
      <c r="O14" s="402">
        <v>22</v>
      </c>
      <c r="P14" s="399"/>
      <c r="Q14" s="399">
        <v>291</v>
      </c>
      <c r="R14" s="131"/>
      <c r="S14" s="131"/>
    </row>
    <row r="15" spans="1:19" ht="15.75">
      <c r="A15" s="352">
        <v>11</v>
      </c>
      <c r="B15" s="184" t="s">
        <v>426</v>
      </c>
      <c r="C15" s="403">
        <v>557</v>
      </c>
      <c r="D15" s="400">
        <v>540</v>
      </c>
      <c r="E15" s="399"/>
      <c r="F15" s="403">
        <v>9</v>
      </c>
      <c r="G15" s="403">
        <v>165</v>
      </c>
      <c r="H15" s="403">
        <v>50</v>
      </c>
      <c r="I15" s="399"/>
      <c r="J15" s="403">
        <v>40</v>
      </c>
      <c r="K15" s="403">
        <v>151</v>
      </c>
      <c r="L15" s="403">
        <v>20</v>
      </c>
      <c r="M15" s="399"/>
      <c r="N15" s="403">
        <v>478</v>
      </c>
      <c r="O15" s="404">
        <v>49</v>
      </c>
      <c r="P15" s="399">
        <v>83</v>
      </c>
      <c r="Q15" s="399">
        <v>474</v>
      </c>
      <c r="R15" s="131"/>
      <c r="S15" s="131"/>
    </row>
    <row r="16" spans="1:19">
      <c r="A16" s="179">
        <v>12</v>
      </c>
      <c r="B16" s="184" t="s">
        <v>427</v>
      </c>
      <c r="C16" s="396">
        <v>337</v>
      </c>
      <c r="D16" s="398">
        <v>335</v>
      </c>
      <c r="E16" s="399"/>
      <c r="F16" s="398">
        <v>2</v>
      </c>
      <c r="G16" s="398">
        <v>125</v>
      </c>
      <c r="H16" s="398">
        <v>40</v>
      </c>
      <c r="I16" s="399"/>
      <c r="J16" s="399"/>
      <c r="K16" s="398">
        <v>170</v>
      </c>
      <c r="L16" s="399"/>
      <c r="M16" s="399"/>
      <c r="N16" s="398">
        <v>326</v>
      </c>
      <c r="O16" s="402">
        <v>8</v>
      </c>
      <c r="P16" s="399">
        <v>30</v>
      </c>
      <c r="Q16" s="399">
        <v>296</v>
      </c>
      <c r="R16" s="131"/>
      <c r="S16" s="131"/>
    </row>
    <row r="17" spans="1:19">
      <c r="A17" s="179">
        <v>13</v>
      </c>
      <c r="B17" s="184" t="s">
        <v>428</v>
      </c>
      <c r="C17" s="396">
        <v>544</v>
      </c>
      <c r="D17" s="398">
        <v>535</v>
      </c>
      <c r="E17" s="399"/>
      <c r="F17" s="399">
        <v>7</v>
      </c>
      <c r="G17" s="398">
        <v>255</v>
      </c>
      <c r="H17" s="399"/>
      <c r="I17" s="399"/>
      <c r="J17" s="399"/>
      <c r="K17" s="399">
        <v>1</v>
      </c>
      <c r="L17" s="399"/>
      <c r="M17" s="399"/>
      <c r="N17" s="398">
        <v>495</v>
      </c>
      <c r="O17" s="402">
        <v>49</v>
      </c>
      <c r="P17" s="399">
        <v>150</v>
      </c>
      <c r="Q17" s="399">
        <v>394</v>
      </c>
      <c r="R17" s="131"/>
      <c r="S17" s="131"/>
    </row>
    <row r="18" spans="1:19" ht="15.75">
      <c r="A18" s="230">
        <v>14</v>
      </c>
      <c r="B18" s="184" t="s">
        <v>429</v>
      </c>
      <c r="C18" s="398">
        <v>425</v>
      </c>
      <c r="D18" s="398">
        <v>425</v>
      </c>
      <c r="E18" s="399"/>
      <c r="F18" s="398"/>
      <c r="G18" s="398">
        <v>7</v>
      </c>
      <c r="H18" s="399"/>
      <c r="I18" s="398">
        <v>418</v>
      </c>
      <c r="J18" s="399"/>
      <c r="K18" s="399"/>
      <c r="L18" s="399"/>
      <c r="M18" s="399"/>
      <c r="N18" s="398">
        <v>422</v>
      </c>
      <c r="O18" s="402">
        <v>3</v>
      </c>
      <c r="P18" s="399">
        <v>53</v>
      </c>
      <c r="Q18" s="399">
        <v>372</v>
      </c>
      <c r="R18" s="131"/>
      <c r="S18" s="131"/>
    </row>
    <row r="19" spans="1:19">
      <c r="A19" s="178">
        <v>15</v>
      </c>
      <c r="B19" s="184" t="s">
        <v>430</v>
      </c>
      <c r="C19" s="399">
        <v>425</v>
      </c>
      <c r="D19" s="399">
        <v>425</v>
      </c>
      <c r="E19" s="399"/>
      <c r="F19" s="399"/>
      <c r="G19" s="399"/>
      <c r="H19" s="399">
        <v>7</v>
      </c>
      <c r="I19" s="399">
        <v>418</v>
      </c>
      <c r="J19" s="399"/>
      <c r="K19" s="399"/>
      <c r="L19" s="399"/>
      <c r="M19" s="399"/>
      <c r="N19" s="399">
        <v>422</v>
      </c>
      <c r="O19" s="405">
        <v>3</v>
      </c>
      <c r="P19" s="399">
        <v>53</v>
      </c>
      <c r="Q19" s="399">
        <v>372</v>
      </c>
      <c r="R19" s="131"/>
      <c r="S19" s="131"/>
    </row>
    <row r="20" spans="1:19">
      <c r="A20" s="178">
        <v>16</v>
      </c>
      <c r="B20" s="184" t="s">
        <v>431</v>
      </c>
      <c r="C20" s="399">
        <v>448</v>
      </c>
      <c r="D20" s="399">
        <v>441</v>
      </c>
      <c r="E20" s="399"/>
      <c r="F20" s="399">
        <v>2</v>
      </c>
      <c r="G20" s="399">
        <v>12</v>
      </c>
      <c r="H20" s="399"/>
      <c r="I20" s="399">
        <v>431</v>
      </c>
      <c r="J20" s="399"/>
      <c r="K20" s="399"/>
      <c r="L20" s="399"/>
      <c r="M20" s="399"/>
      <c r="N20" s="399">
        <v>435</v>
      </c>
      <c r="O20" s="405">
        <v>8</v>
      </c>
      <c r="P20" s="399">
        <v>185</v>
      </c>
      <c r="Q20" s="399"/>
      <c r="R20" s="131"/>
      <c r="S20" s="131"/>
    </row>
    <row r="21" spans="1:19" ht="15.75">
      <c r="A21" s="222">
        <v>17</v>
      </c>
      <c r="B21" s="184" t="s">
        <v>432</v>
      </c>
      <c r="C21" s="399">
        <v>195</v>
      </c>
      <c r="D21" s="399">
        <v>192</v>
      </c>
      <c r="E21" s="399" t="s">
        <v>976</v>
      </c>
      <c r="F21" s="399">
        <v>3</v>
      </c>
      <c r="G21" s="399">
        <v>5</v>
      </c>
      <c r="H21" s="399">
        <v>100</v>
      </c>
      <c r="I21" s="399" t="s">
        <v>976</v>
      </c>
      <c r="J21" s="399">
        <v>1</v>
      </c>
      <c r="K21" s="399">
        <v>30</v>
      </c>
      <c r="L21" s="399" t="s">
        <v>976</v>
      </c>
      <c r="M21" s="399" t="s">
        <v>976</v>
      </c>
      <c r="N21" s="399">
        <v>191</v>
      </c>
      <c r="O21" s="405">
        <v>3</v>
      </c>
      <c r="P21" s="399">
        <v>93</v>
      </c>
      <c r="Q21" s="399">
        <v>102</v>
      </c>
      <c r="R21" s="131"/>
      <c r="S21" s="131"/>
    </row>
    <row r="22" spans="1:19">
      <c r="A22" s="178">
        <v>18</v>
      </c>
      <c r="B22" s="392" t="s">
        <v>433</v>
      </c>
      <c r="C22" s="399">
        <v>348</v>
      </c>
      <c r="D22" s="399">
        <v>343</v>
      </c>
      <c r="E22" s="399"/>
      <c r="F22" s="399">
        <v>5</v>
      </c>
      <c r="G22" s="399">
        <v>17</v>
      </c>
      <c r="H22" s="399">
        <v>151</v>
      </c>
      <c r="I22" s="399"/>
      <c r="J22" s="399"/>
      <c r="K22" s="399">
        <v>297</v>
      </c>
      <c r="L22" s="399"/>
      <c r="M22" s="399"/>
      <c r="N22" s="399">
        <v>341</v>
      </c>
      <c r="O22" s="405">
        <v>7</v>
      </c>
      <c r="P22" s="399">
        <v>207</v>
      </c>
      <c r="Q22" s="399">
        <v>141</v>
      </c>
      <c r="R22" s="131"/>
      <c r="S22" s="131"/>
    </row>
    <row r="23" spans="1:19">
      <c r="A23" s="178">
        <v>19</v>
      </c>
      <c r="B23" s="184" t="s">
        <v>434</v>
      </c>
      <c r="C23" s="399">
        <v>263</v>
      </c>
      <c r="D23" s="399">
        <v>256</v>
      </c>
      <c r="E23" s="399"/>
      <c r="F23" s="399">
        <v>7</v>
      </c>
      <c r="G23" s="399">
        <v>21</v>
      </c>
      <c r="H23" s="399"/>
      <c r="I23" s="399">
        <v>92</v>
      </c>
      <c r="J23" s="399"/>
      <c r="K23" s="399">
        <v>150</v>
      </c>
      <c r="L23" s="399"/>
      <c r="M23" s="399"/>
      <c r="N23" s="399">
        <v>259</v>
      </c>
      <c r="O23" s="405">
        <v>4</v>
      </c>
      <c r="P23" s="399">
        <v>49</v>
      </c>
      <c r="Q23" s="399">
        <v>214</v>
      </c>
      <c r="R23" s="131"/>
      <c r="S23" s="131"/>
    </row>
    <row r="24" spans="1:19" ht="15.75">
      <c r="A24" s="222">
        <v>20</v>
      </c>
      <c r="B24" s="184" t="s">
        <v>435</v>
      </c>
      <c r="C24" s="399">
        <v>472</v>
      </c>
      <c r="D24" s="399">
        <v>465</v>
      </c>
      <c r="E24" s="399"/>
      <c r="F24" s="399">
        <v>7</v>
      </c>
      <c r="G24" s="399">
        <v>24</v>
      </c>
      <c r="H24" s="399"/>
      <c r="I24" s="399">
        <v>446</v>
      </c>
      <c r="J24" s="399"/>
      <c r="K24" s="399">
        <v>2</v>
      </c>
      <c r="L24" s="399"/>
      <c r="M24" s="399"/>
      <c r="N24" s="399">
        <v>438</v>
      </c>
      <c r="O24" s="405">
        <v>34</v>
      </c>
      <c r="P24" s="399">
        <v>42</v>
      </c>
      <c r="Q24" s="399">
        <v>430</v>
      </c>
      <c r="R24" s="287"/>
      <c r="S24" s="131"/>
    </row>
    <row r="25" spans="1:19">
      <c r="A25" s="178">
        <v>21</v>
      </c>
      <c r="B25" s="184" t="s">
        <v>436</v>
      </c>
      <c r="C25" s="399">
        <v>430</v>
      </c>
      <c r="D25" s="399">
        <v>422</v>
      </c>
      <c r="E25" s="399"/>
      <c r="F25" s="399">
        <v>8</v>
      </c>
      <c r="G25" s="399">
        <v>78</v>
      </c>
      <c r="H25" s="399">
        <v>33</v>
      </c>
      <c r="I25" s="399"/>
      <c r="J25" s="399">
        <v>21</v>
      </c>
      <c r="K25" s="399">
        <v>5</v>
      </c>
      <c r="L25" s="399"/>
      <c r="M25" s="399"/>
      <c r="N25" s="399">
        <v>423</v>
      </c>
      <c r="O25" s="405">
        <v>87</v>
      </c>
      <c r="P25" s="399">
        <v>112</v>
      </c>
      <c r="Q25" s="399">
        <v>318</v>
      </c>
      <c r="R25" s="131"/>
      <c r="S25" s="131"/>
    </row>
    <row r="26" spans="1:19">
      <c r="A26" s="178">
        <v>22</v>
      </c>
      <c r="B26" s="184" t="s">
        <v>437</v>
      </c>
      <c r="C26" s="399">
        <v>465</v>
      </c>
      <c r="D26" s="399">
        <v>457</v>
      </c>
      <c r="E26" s="399" t="s">
        <v>976</v>
      </c>
      <c r="F26" s="399">
        <v>8</v>
      </c>
      <c r="G26" s="399">
        <v>11</v>
      </c>
      <c r="H26" s="399">
        <v>439</v>
      </c>
      <c r="I26" s="399" t="s">
        <v>976</v>
      </c>
      <c r="J26" s="399">
        <v>6</v>
      </c>
      <c r="K26" s="399">
        <v>3</v>
      </c>
      <c r="L26" s="399" t="s">
        <v>976</v>
      </c>
      <c r="M26" s="399" t="s">
        <v>976</v>
      </c>
      <c r="N26" s="399">
        <v>450</v>
      </c>
      <c r="O26" s="405">
        <v>15</v>
      </c>
      <c r="P26" s="399">
        <v>42</v>
      </c>
      <c r="Q26" s="399">
        <v>423</v>
      </c>
      <c r="R26" s="131"/>
      <c r="S26" s="131"/>
    </row>
    <row r="27" spans="1:19" ht="15.75">
      <c r="A27" s="222">
        <v>23</v>
      </c>
      <c r="B27" s="184" t="s">
        <v>438</v>
      </c>
      <c r="C27" s="399">
        <v>529</v>
      </c>
      <c r="D27" s="399">
        <v>520</v>
      </c>
      <c r="E27" s="399"/>
      <c r="F27" s="399">
        <v>9</v>
      </c>
      <c r="G27" s="399"/>
      <c r="H27" s="399"/>
      <c r="I27" s="399">
        <v>49</v>
      </c>
      <c r="J27" s="399"/>
      <c r="K27" s="399">
        <v>198</v>
      </c>
      <c r="L27" s="399"/>
      <c r="M27" s="399">
        <v>282</v>
      </c>
      <c r="N27" s="399">
        <v>516</v>
      </c>
      <c r="O27" s="405">
        <v>13</v>
      </c>
      <c r="P27" s="399">
        <v>96</v>
      </c>
      <c r="Q27" s="399">
        <v>433</v>
      </c>
      <c r="R27" s="131"/>
      <c r="S27" s="131"/>
    </row>
    <row r="28" spans="1:19">
      <c r="A28" s="178">
        <v>24</v>
      </c>
      <c r="B28" s="393" t="s">
        <v>439</v>
      </c>
      <c r="C28" s="399">
        <v>369</v>
      </c>
      <c r="D28" s="399">
        <v>365</v>
      </c>
      <c r="E28" s="399" t="s">
        <v>976</v>
      </c>
      <c r="F28" s="399">
        <v>4</v>
      </c>
      <c r="G28" s="399" t="s">
        <v>976</v>
      </c>
      <c r="H28" s="399">
        <v>369</v>
      </c>
      <c r="I28" s="399" t="s">
        <v>976</v>
      </c>
      <c r="J28" s="399">
        <v>6</v>
      </c>
      <c r="K28" s="399">
        <v>280</v>
      </c>
      <c r="L28" s="399">
        <v>1</v>
      </c>
      <c r="M28" s="399" t="s">
        <v>976</v>
      </c>
      <c r="N28" s="399">
        <v>366</v>
      </c>
      <c r="O28" s="405">
        <v>3</v>
      </c>
      <c r="P28" s="399">
        <v>38</v>
      </c>
      <c r="Q28" s="399">
        <v>331</v>
      </c>
      <c r="R28" s="131"/>
      <c r="S28" s="131"/>
    </row>
    <row r="29" spans="1:19" ht="15.75">
      <c r="A29" s="222">
        <v>25</v>
      </c>
      <c r="B29" s="393" t="s">
        <v>440</v>
      </c>
      <c r="C29" s="399">
        <v>101</v>
      </c>
      <c r="D29" s="406"/>
      <c r="E29" s="406"/>
      <c r="F29" s="406"/>
      <c r="G29" s="406">
        <v>66</v>
      </c>
      <c r="H29" s="406"/>
      <c r="I29" s="406"/>
      <c r="J29" s="406"/>
      <c r="K29" s="406"/>
      <c r="L29" s="406"/>
      <c r="M29" s="406"/>
      <c r="N29" s="406"/>
      <c r="O29" s="406"/>
      <c r="P29" s="406"/>
      <c r="Q29" s="406"/>
      <c r="R29" s="131"/>
      <c r="S29" s="131"/>
    </row>
    <row r="30" spans="1:19">
      <c r="A30" s="178">
        <v>26</v>
      </c>
      <c r="B30" s="184" t="s">
        <v>451</v>
      </c>
      <c r="C30" s="399">
        <v>178</v>
      </c>
      <c r="D30" s="399">
        <v>130</v>
      </c>
      <c r="E30" s="399"/>
      <c r="F30" s="399">
        <v>2</v>
      </c>
      <c r="G30" s="399"/>
      <c r="H30" s="399"/>
      <c r="I30" s="399"/>
      <c r="J30" s="399"/>
      <c r="K30" s="399"/>
      <c r="L30" s="399"/>
      <c r="M30" s="399"/>
      <c r="N30" s="399">
        <v>166</v>
      </c>
      <c r="O30" s="405">
        <v>6</v>
      </c>
      <c r="P30" s="399">
        <v>4</v>
      </c>
      <c r="Q30" s="399"/>
      <c r="R30" s="131"/>
      <c r="S30" s="131"/>
    </row>
    <row r="31" spans="1:19" ht="15.75">
      <c r="A31" s="222">
        <v>27</v>
      </c>
      <c r="B31" s="184" t="s">
        <v>442</v>
      </c>
      <c r="C31" s="399">
        <v>1849</v>
      </c>
      <c r="D31" s="399">
        <v>1211</v>
      </c>
      <c r="E31" s="399"/>
      <c r="F31" s="399">
        <v>7</v>
      </c>
      <c r="G31" s="399">
        <v>5</v>
      </c>
      <c r="H31" s="399"/>
      <c r="I31" s="399">
        <v>1816</v>
      </c>
      <c r="J31" s="399"/>
      <c r="K31" s="399">
        <v>800</v>
      </c>
      <c r="L31" s="399"/>
      <c r="M31" s="399"/>
      <c r="N31" s="399">
        <v>1839</v>
      </c>
      <c r="O31" s="405">
        <v>10</v>
      </c>
      <c r="P31" s="399">
        <v>562</v>
      </c>
      <c r="Q31" s="399">
        <v>1287</v>
      </c>
      <c r="R31" s="131"/>
      <c r="S31" s="131"/>
    </row>
    <row r="32" spans="1:19">
      <c r="A32" s="178">
        <v>28</v>
      </c>
      <c r="B32" s="227" t="s">
        <v>443</v>
      </c>
      <c r="C32" s="399">
        <v>669</v>
      </c>
      <c r="D32" s="399">
        <v>670</v>
      </c>
      <c r="E32" s="399"/>
      <c r="F32" s="399">
        <v>2</v>
      </c>
      <c r="G32" s="399"/>
      <c r="H32" s="399"/>
      <c r="I32" s="399">
        <v>671</v>
      </c>
      <c r="J32" s="399"/>
      <c r="K32" s="399">
        <v>1</v>
      </c>
      <c r="L32" s="399"/>
      <c r="M32" s="399"/>
      <c r="N32" s="399">
        <v>651</v>
      </c>
      <c r="O32" s="405">
        <v>20</v>
      </c>
      <c r="P32" s="399">
        <v>30</v>
      </c>
      <c r="Q32" s="399">
        <v>641</v>
      </c>
      <c r="R32" s="287"/>
      <c r="S32" s="287"/>
    </row>
    <row r="33" spans="1:19" ht="15.75">
      <c r="A33" s="222">
        <v>29</v>
      </c>
      <c r="B33" s="184" t="s">
        <v>513</v>
      </c>
      <c r="C33" s="399">
        <v>590</v>
      </c>
      <c r="D33" s="399">
        <v>576</v>
      </c>
      <c r="E33" s="399"/>
      <c r="F33" s="399">
        <v>14</v>
      </c>
      <c r="G33" s="399">
        <v>5</v>
      </c>
      <c r="H33" s="399"/>
      <c r="I33" s="399">
        <v>550</v>
      </c>
      <c r="J33" s="399"/>
      <c r="K33" s="399">
        <v>1</v>
      </c>
      <c r="L33" s="399"/>
      <c r="M33" s="399"/>
      <c r="N33" s="399">
        <v>551</v>
      </c>
      <c r="O33" s="405">
        <v>39</v>
      </c>
      <c r="P33" s="399">
        <v>130</v>
      </c>
      <c r="Q33" s="399">
        <v>420</v>
      </c>
      <c r="R33" s="131"/>
      <c r="S33" s="131"/>
    </row>
    <row r="34" spans="1:19">
      <c r="A34" s="178">
        <v>30</v>
      </c>
      <c r="B34" s="393" t="s">
        <v>445</v>
      </c>
      <c r="C34" s="399">
        <v>279</v>
      </c>
      <c r="D34" s="399">
        <v>277</v>
      </c>
      <c r="E34" s="399"/>
      <c r="F34" s="399">
        <v>2</v>
      </c>
      <c r="G34" s="399">
        <v>2</v>
      </c>
      <c r="H34" s="399"/>
      <c r="I34" s="399">
        <v>262</v>
      </c>
      <c r="J34" s="399"/>
      <c r="K34" s="399"/>
      <c r="L34" s="399" t="s">
        <v>976</v>
      </c>
      <c r="M34" s="399">
        <v>15</v>
      </c>
      <c r="N34" s="406">
        <v>277</v>
      </c>
      <c r="O34" s="406">
        <v>2</v>
      </c>
      <c r="P34" s="406">
        <v>20</v>
      </c>
      <c r="Q34" s="406">
        <v>259</v>
      </c>
      <c r="R34" s="131"/>
      <c r="S34" s="131"/>
    </row>
    <row r="35" spans="1:19" ht="15.75">
      <c r="A35" s="222">
        <v>31</v>
      </c>
      <c r="B35" s="184" t="s">
        <v>605</v>
      </c>
      <c r="C35" s="399">
        <v>178</v>
      </c>
      <c r="D35" s="399">
        <v>170</v>
      </c>
      <c r="E35" s="399"/>
      <c r="F35" s="399">
        <v>8</v>
      </c>
      <c r="G35" s="399"/>
      <c r="H35" s="399"/>
      <c r="I35" s="399">
        <v>163</v>
      </c>
      <c r="J35" s="399">
        <v>4</v>
      </c>
      <c r="K35" s="399"/>
      <c r="L35" s="399">
        <v>8</v>
      </c>
      <c r="M35" s="399"/>
      <c r="N35" s="399">
        <v>158</v>
      </c>
      <c r="O35" s="405">
        <v>20</v>
      </c>
      <c r="P35" s="399" t="s">
        <v>976</v>
      </c>
      <c r="Q35" s="399" t="s">
        <v>976</v>
      </c>
      <c r="R35" s="394"/>
      <c r="S35" s="131"/>
    </row>
    <row r="36" spans="1:19">
      <c r="A36" s="178">
        <v>32</v>
      </c>
      <c r="B36" s="184" t="s">
        <v>453</v>
      </c>
      <c r="C36" s="397">
        <v>282</v>
      </c>
      <c r="D36" s="399">
        <v>278</v>
      </c>
      <c r="E36" s="399"/>
      <c r="F36" s="399">
        <v>4</v>
      </c>
      <c r="G36" s="399">
        <v>4</v>
      </c>
      <c r="H36" s="399"/>
      <c r="I36" s="399">
        <v>256</v>
      </c>
      <c r="J36" s="399">
        <v>1</v>
      </c>
      <c r="K36" s="399">
        <v>21</v>
      </c>
      <c r="L36" s="399"/>
      <c r="M36" s="399"/>
      <c r="N36" s="399">
        <v>264</v>
      </c>
      <c r="O36" s="405">
        <v>18</v>
      </c>
      <c r="P36" s="399">
        <v>17</v>
      </c>
      <c r="Q36" s="399">
        <v>265</v>
      </c>
      <c r="R36" s="131"/>
      <c r="S36" s="131"/>
    </row>
    <row r="37" spans="1:19" s="88" customFormat="1">
      <c r="A37" s="1155" t="s">
        <v>10</v>
      </c>
      <c r="B37" s="1156"/>
      <c r="C37" s="572">
        <f>SUM(C5:C36)</f>
        <v>13730</v>
      </c>
      <c r="D37" s="572">
        <f t="shared" ref="D37:Q37" si="0">SUM(D5:D36)</f>
        <v>12745</v>
      </c>
      <c r="E37" s="572">
        <f t="shared" si="0"/>
        <v>1</v>
      </c>
      <c r="F37" s="572">
        <f t="shared" si="0"/>
        <v>148</v>
      </c>
      <c r="G37" s="572">
        <f t="shared" si="0"/>
        <v>1306</v>
      </c>
      <c r="H37" s="572">
        <f t="shared" si="0"/>
        <v>1609</v>
      </c>
      <c r="I37" s="572">
        <f t="shared" si="0"/>
        <v>7938</v>
      </c>
      <c r="J37" s="572">
        <f t="shared" si="0"/>
        <v>122</v>
      </c>
      <c r="K37" s="572">
        <f t="shared" si="0"/>
        <v>2719</v>
      </c>
      <c r="L37" s="572">
        <f t="shared" si="0"/>
        <v>29</v>
      </c>
      <c r="M37" s="572">
        <f t="shared" si="0"/>
        <v>445</v>
      </c>
      <c r="N37" s="572">
        <f t="shared" si="0"/>
        <v>13088</v>
      </c>
      <c r="O37" s="572">
        <f t="shared" si="0"/>
        <v>528</v>
      </c>
      <c r="P37" s="572">
        <f t="shared" si="0"/>
        <v>2820</v>
      </c>
      <c r="Q37" s="572">
        <f t="shared" si="0"/>
        <v>8651</v>
      </c>
      <c r="R37" s="573"/>
      <c r="S37" s="573"/>
    </row>
    <row r="38" spans="1:19">
      <c r="B38" s="391"/>
      <c r="D38" s="81"/>
      <c r="E38" s="81"/>
      <c r="F38" s="247"/>
      <c r="G38" s="90"/>
      <c r="H38" s="81"/>
      <c r="I38" s="81"/>
      <c r="J38" s="81"/>
      <c r="K38" s="81"/>
      <c r="L38" s="81"/>
      <c r="M38" s="81"/>
      <c r="N38" s="81"/>
      <c r="O38" s="247"/>
      <c r="P38" s="81"/>
      <c r="Q38" s="81"/>
      <c r="R38" s="131"/>
      <c r="S38" s="131"/>
    </row>
    <row r="39" spans="1:19">
      <c r="R39" s="131"/>
      <c r="S39" s="131"/>
    </row>
    <row r="40" spans="1:19">
      <c r="R40" s="131"/>
      <c r="S40" s="131"/>
    </row>
    <row r="41" spans="1:19">
      <c r="R41" s="131"/>
      <c r="S41" s="131"/>
    </row>
    <row r="55" spans="17:17">
      <c r="Q55" s="84">
        <v>57</v>
      </c>
    </row>
  </sheetData>
  <mergeCells count="20">
    <mergeCell ref="A37:B37"/>
    <mergeCell ref="N2:O2"/>
    <mergeCell ref="F3:F4"/>
    <mergeCell ref="D2:F2"/>
    <mergeCell ref="L3:L4"/>
    <mergeCell ref="A1:Q1"/>
    <mergeCell ref="Q3:Q4"/>
    <mergeCell ref="E3:E4"/>
    <mergeCell ref="P2:Q2"/>
    <mergeCell ref="D3:D4"/>
    <mergeCell ref="G3:G4"/>
    <mergeCell ref="H3:I3"/>
    <mergeCell ref="K3:K4"/>
    <mergeCell ref="M3:M4"/>
    <mergeCell ref="N3:N4"/>
    <mergeCell ref="O3:O4"/>
    <mergeCell ref="P3:P4"/>
    <mergeCell ref="C2:C4"/>
    <mergeCell ref="G2:M2"/>
    <mergeCell ref="A2:B4"/>
  </mergeCells>
  <pageMargins left="0.7" right="0.7" top="1.2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85"/>
  <sheetViews>
    <sheetView topLeftCell="A130" zoomScale="110" zoomScaleNormal="110" workbookViewId="0">
      <selection activeCell="M183" sqref="M183"/>
    </sheetView>
  </sheetViews>
  <sheetFormatPr defaultColWidth="9.140625" defaultRowHeight="15"/>
  <cols>
    <col min="1" max="1" width="3.5703125" style="381" customWidth="1"/>
    <col min="2" max="2" width="13.28515625" style="84" customWidth="1"/>
    <col min="3" max="3" width="19.140625" style="100" customWidth="1"/>
    <col min="4" max="4" width="8.5703125" style="84" customWidth="1"/>
    <col min="5" max="5" width="7" style="84" customWidth="1"/>
    <col min="6" max="6" width="6.85546875" style="84" customWidth="1"/>
    <col min="7" max="7" width="5.5703125" style="84" customWidth="1"/>
    <col min="8" max="8" width="8.140625" style="84" customWidth="1"/>
    <col min="9" max="9" width="8.42578125" style="84" customWidth="1"/>
    <col min="10" max="16384" width="9.140625" style="84"/>
  </cols>
  <sheetData>
    <row r="1" spans="1:17" ht="18.75">
      <c r="A1" s="1072" t="s">
        <v>660</v>
      </c>
      <c r="B1" s="1072"/>
      <c r="C1" s="1072"/>
      <c r="D1" s="1072"/>
      <c r="E1" s="1072"/>
      <c r="F1" s="1072"/>
      <c r="G1" s="1072"/>
      <c r="H1" s="1072"/>
      <c r="I1" s="1072"/>
    </row>
    <row r="2" spans="1:17" ht="14.45" customHeight="1">
      <c r="A2" s="1161" t="s">
        <v>216</v>
      </c>
      <c r="B2" s="1161"/>
      <c r="C2" s="891" t="s">
        <v>389</v>
      </c>
      <c r="D2" s="891" t="s">
        <v>16</v>
      </c>
      <c r="E2" s="1161" t="s">
        <v>961</v>
      </c>
      <c r="F2" s="1161"/>
      <c r="G2" s="1161"/>
      <c r="H2" s="1161" t="s">
        <v>202</v>
      </c>
      <c r="I2" s="1161" t="s">
        <v>379</v>
      </c>
    </row>
    <row r="3" spans="1:17">
      <c r="A3" s="1161"/>
      <c r="B3" s="1161"/>
      <c r="C3" s="891"/>
      <c r="D3" s="891"/>
      <c r="E3" s="1161"/>
      <c r="F3" s="1161"/>
      <c r="G3" s="1161"/>
      <c r="H3" s="1161"/>
      <c r="I3" s="1161"/>
    </row>
    <row r="4" spans="1:17" ht="51" customHeight="1">
      <c r="A4" s="1161"/>
      <c r="B4" s="1161"/>
      <c r="C4" s="891"/>
      <c r="D4" s="891"/>
      <c r="E4" s="1162" t="s">
        <v>218</v>
      </c>
      <c r="F4" s="1170" t="s">
        <v>219</v>
      </c>
      <c r="G4" s="1164" t="s">
        <v>220</v>
      </c>
      <c r="H4" s="1161"/>
      <c r="I4" s="1161"/>
      <c r="K4" s="131"/>
      <c r="L4" s="131"/>
      <c r="M4" s="131"/>
      <c r="N4" s="131"/>
      <c r="O4" s="131"/>
      <c r="P4" s="131"/>
      <c r="Q4" s="131"/>
    </row>
    <row r="5" spans="1:17" ht="0.75" customHeight="1">
      <c r="A5" s="1161"/>
      <c r="B5" s="1161"/>
      <c r="C5" s="891"/>
      <c r="D5" s="891"/>
      <c r="E5" s="1163"/>
      <c r="F5" s="1171"/>
      <c r="G5" s="1164"/>
      <c r="H5" s="1161"/>
      <c r="I5" s="1161"/>
      <c r="K5" s="131"/>
      <c r="L5" s="387"/>
      <c r="M5" s="387"/>
      <c r="N5" s="387"/>
      <c r="O5" s="387"/>
      <c r="P5" s="131"/>
      <c r="Q5" s="131"/>
    </row>
    <row r="6" spans="1:17" ht="15.75" customHeight="1">
      <c r="A6" s="1160">
        <v>1</v>
      </c>
      <c r="B6" s="1165" t="s">
        <v>416</v>
      </c>
      <c r="C6" s="382" t="s">
        <v>488</v>
      </c>
      <c r="D6" s="363">
        <v>517</v>
      </c>
      <c r="E6" s="363">
        <v>369</v>
      </c>
      <c r="F6" s="363">
        <v>65</v>
      </c>
      <c r="G6" s="363">
        <v>13</v>
      </c>
      <c r="H6" s="363">
        <v>517</v>
      </c>
      <c r="I6" s="96">
        <v>10</v>
      </c>
      <c r="K6" s="131"/>
      <c r="L6" s="131"/>
      <c r="M6" s="131"/>
      <c r="N6" s="131"/>
      <c r="O6" s="131"/>
      <c r="P6" s="131"/>
      <c r="Q6" s="131"/>
    </row>
    <row r="7" spans="1:17" ht="15.75" customHeight="1">
      <c r="A7" s="1160"/>
      <c r="B7" s="1165"/>
      <c r="C7" s="163" t="s">
        <v>722</v>
      </c>
      <c r="D7" s="363">
        <v>27</v>
      </c>
      <c r="E7" s="363">
        <v>21</v>
      </c>
      <c r="F7" s="363">
        <v>4</v>
      </c>
      <c r="G7" s="363">
        <v>2</v>
      </c>
      <c r="H7" s="363">
        <v>27</v>
      </c>
      <c r="I7" s="96">
        <v>2</v>
      </c>
    </row>
    <row r="8" spans="1:17" ht="15.75" customHeight="1">
      <c r="A8" s="1160"/>
      <c r="B8" s="1165"/>
      <c r="C8" s="163" t="s">
        <v>723</v>
      </c>
      <c r="D8" s="363">
        <v>76</v>
      </c>
      <c r="E8" s="363">
        <v>55</v>
      </c>
      <c r="F8" s="363">
        <v>6</v>
      </c>
      <c r="G8" s="363">
        <v>15</v>
      </c>
      <c r="H8" s="363">
        <v>76</v>
      </c>
      <c r="I8" s="96">
        <v>2</v>
      </c>
    </row>
    <row r="9" spans="1:17" ht="19.5" customHeight="1">
      <c r="A9" s="1160"/>
      <c r="B9" s="1165"/>
      <c r="C9" s="161" t="s">
        <v>10</v>
      </c>
      <c r="D9" s="388">
        <f t="shared" ref="D9:I9" si="0">SUM(D6:D8)</f>
        <v>620</v>
      </c>
      <c r="E9" s="388">
        <f>SUM(E6:E8)</f>
        <v>445</v>
      </c>
      <c r="F9" s="388">
        <f t="shared" si="0"/>
        <v>75</v>
      </c>
      <c r="G9" s="388">
        <f t="shared" si="0"/>
        <v>30</v>
      </c>
      <c r="H9" s="388">
        <f t="shared" si="0"/>
        <v>620</v>
      </c>
      <c r="I9" s="281">
        <f t="shared" si="0"/>
        <v>14</v>
      </c>
    </row>
    <row r="10" spans="1:17" ht="12" customHeight="1">
      <c r="A10" s="1160">
        <v>2</v>
      </c>
      <c r="B10" s="906" t="s">
        <v>1480</v>
      </c>
      <c r="C10" s="163" t="s">
        <v>771</v>
      </c>
      <c r="D10" s="363">
        <v>369</v>
      </c>
      <c r="E10" s="363">
        <v>310</v>
      </c>
      <c r="F10" s="363">
        <v>50</v>
      </c>
      <c r="G10" s="363">
        <v>9</v>
      </c>
      <c r="H10" s="363">
        <v>369</v>
      </c>
      <c r="I10" s="96">
        <v>23</v>
      </c>
    </row>
    <row r="11" spans="1:17" ht="15.75" customHeight="1">
      <c r="A11" s="1160"/>
      <c r="B11" s="906"/>
      <c r="C11" s="163" t="s">
        <v>724</v>
      </c>
      <c r="D11" s="363">
        <v>52</v>
      </c>
      <c r="E11" s="363">
        <v>32</v>
      </c>
      <c r="F11" s="363">
        <v>15</v>
      </c>
      <c r="G11" s="363">
        <v>5</v>
      </c>
      <c r="H11" s="363">
        <v>52</v>
      </c>
      <c r="I11" s="96">
        <v>8</v>
      </c>
    </row>
    <row r="12" spans="1:17" ht="12" customHeight="1">
      <c r="A12" s="1160"/>
      <c r="B12" s="906"/>
      <c r="C12" s="163" t="s">
        <v>725</v>
      </c>
      <c r="D12" s="363">
        <v>1</v>
      </c>
      <c r="E12" s="363">
        <v>1</v>
      </c>
      <c r="F12" s="363"/>
      <c r="G12" s="363"/>
      <c r="H12" s="363">
        <v>1</v>
      </c>
      <c r="I12" s="96"/>
    </row>
    <row r="13" spans="1:17" ht="15.75" customHeight="1">
      <c r="A13" s="1160"/>
      <c r="B13" s="906"/>
      <c r="C13" s="163" t="s">
        <v>772</v>
      </c>
      <c r="D13" s="363">
        <v>108</v>
      </c>
      <c r="E13" s="363">
        <v>81</v>
      </c>
      <c r="F13" s="363">
        <v>25</v>
      </c>
      <c r="G13" s="363">
        <v>2</v>
      </c>
      <c r="H13" s="363">
        <v>108</v>
      </c>
      <c r="I13" s="96">
        <v>20</v>
      </c>
    </row>
    <row r="14" spans="1:17" ht="19.5" customHeight="1">
      <c r="A14" s="1160"/>
      <c r="B14" s="906"/>
      <c r="C14" s="161" t="s">
        <v>10</v>
      </c>
      <c r="D14" s="388">
        <f t="shared" ref="D14:I14" si="1">SUM(D10:D13)</f>
        <v>530</v>
      </c>
      <c r="E14" s="388">
        <f t="shared" si="1"/>
        <v>424</v>
      </c>
      <c r="F14" s="388">
        <f t="shared" si="1"/>
        <v>90</v>
      </c>
      <c r="G14" s="388">
        <f t="shared" si="1"/>
        <v>16</v>
      </c>
      <c r="H14" s="388">
        <f t="shared" si="1"/>
        <v>530</v>
      </c>
      <c r="I14" s="281">
        <f t="shared" si="1"/>
        <v>51</v>
      </c>
    </row>
    <row r="15" spans="1:17" ht="15.75" customHeight="1">
      <c r="A15" s="1160">
        <v>3</v>
      </c>
      <c r="B15" s="1166" t="s">
        <v>510</v>
      </c>
      <c r="C15" s="166" t="s">
        <v>960</v>
      </c>
      <c r="D15" s="363">
        <v>371</v>
      </c>
      <c r="E15" s="363">
        <v>311</v>
      </c>
      <c r="F15" s="363">
        <v>14</v>
      </c>
      <c r="G15" s="363">
        <v>2</v>
      </c>
      <c r="H15" s="363">
        <v>327</v>
      </c>
      <c r="I15" s="96">
        <v>44</v>
      </c>
    </row>
    <row r="16" spans="1:17" ht="19.5" customHeight="1">
      <c r="A16" s="1160"/>
      <c r="B16" s="1166"/>
      <c r="C16" s="161" t="s">
        <v>10</v>
      </c>
      <c r="D16" s="388">
        <f t="shared" ref="D16:I16" si="2">SUM(D15)</f>
        <v>371</v>
      </c>
      <c r="E16" s="388">
        <f t="shared" si="2"/>
        <v>311</v>
      </c>
      <c r="F16" s="388">
        <f t="shared" si="2"/>
        <v>14</v>
      </c>
      <c r="G16" s="388">
        <f t="shared" si="2"/>
        <v>2</v>
      </c>
      <c r="H16" s="388">
        <f t="shared" si="2"/>
        <v>327</v>
      </c>
      <c r="I16" s="281">
        <f t="shared" si="2"/>
        <v>44</v>
      </c>
    </row>
    <row r="17" spans="1:11" ht="15.75" customHeight="1">
      <c r="A17" s="1160">
        <v>4</v>
      </c>
      <c r="B17" s="1167" t="s">
        <v>419</v>
      </c>
      <c r="C17" s="166" t="s">
        <v>487</v>
      </c>
      <c r="D17" s="363">
        <v>169</v>
      </c>
      <c r="E17" s="363">
        <v>132</v>
      </c>
      <c r="F17" s="363">
        <v>32</v>
      </c>
      <c r="G17" s="363">
        <v>2</v>
      </c>
      <c r="H17" s="363">
        <v>169</v>
      </c>
      <c r="I17" s="96">
        <v>15</v>
      </c>
    </row>
    <row r="18" spans="1:11" ht="15.75" customHeight="1">
      <c r="A18" s="1160"/>
      <c r="B18" s="1168"/>
      <c r="C18" s="166" t="s">
        <v>726</v>
      </c>
      <c r="D18" s="363">
        <v>245</v>
      </c>
      <c r="E18" s="363">
        <v>202</v>
      </c>
      <c r="F18" s="363">
        <v>40</v>
      </c>
      <c r="G18" s="363">
        <v>3</v>
      </c>
      <c r="H18" s="363">
        <v>245</v>
      </c>
      <c r="I18" s="96">
        <v>33</v>
      </c>
    </row>
    <row r="19" spans="1:11" ht="15.75" customHeight="1">
      <c r="A19" s="1160"/>
      <c r="B19" s="1168"/>
      <c r="C19" s="166" t="s">
        <v>727</v>
      </c>
      <c r="D19" s="363">
        <v>166</v>
      </c>
      <c r="E19" s="363">
        <v>134</v>
      </c>
      <c r="F19" s="363">
        <v>28</v>
      </c>
      <c r="G19" s="363">
        <v>4</v>
      </c>
      <c r="H19" s="363">
        <v>166</v>
      </c>
      <c r="I19" s="363">
        <v>28</v>
      </c>
    </row>
    <row r="20" spans="1:11" ht="18.75" customHeight="1">
      <c r="A20" s="1160"/>
      <c r="B20" s="1169"/>
      <c r="C20" s="161" t="s">
        <v>10</v>
      </c>
      <c r="D20" s="388">
        <f t="shared" ref="D20:I20" si="3">SUM(D17:D19)</f>
        <v>580</v>
      </c>
      <c r="E20" s="388">
        <f t="shared" si="3"/>
        <v>468</v>
      </c>
      <c r="F20" s="388">
        <f t="shared" si="3"/>
        <v>100</v>
      </c>
      <c r="G20" s="388">
        <f t="shared" si="3"/>
        <v>9</v>
      </c>
      <c r="H20" s="388">
        <f t="shared" si="3"/>
        <v>580</v>
      </c>
      <c r="I20" s="281">
        <f t="shared" si="3"/>
        <v>76</v>
      </c>
    </row>
    <row r="21" spans="1:11" ht="15.75" customHeight="1">
      <c r="A21" s="1160">
        <v>5</v>
      </c>
      <c r="B21" s="1167" t="s">
        <v>420</v>
      </c>
      <c r="C21" s="159" t="s">
        <v>728</v>
      </c>
      <c r="D21" s="363">
        <v>118</v>
      </c>
      <c r="E21" s="363">
        <v>113</v>
      </c>
      <c r="F21" s="363">
        <v>3</v>
      </c>
      <c r="G21" s="96">
        <v>2</v>
      </c>
      <c r="H21" s="363">
        <v>0</v>
      </c>
      <c r="I21" s="96">
        <v>3</v>
      </c>
    </row>
    <row r="22" spans="1:11" ht="15.75" customHeight="1">
      <c r="A22" s="1160"/>
      <c r="B22" s="1168"/>
      <c r="C22" s="159" t="s">
        <v>486</v>
      </c>
      <c r="D22" s="363">
        <v>73</v>
      </c>
      <c r="E22" s="363">
        <v>68</v>
      </c>
      <c r="F22" s="363">
        <v>4</v>
      </c>
      <c r="G22" s="96">
        <v>1</v>
      </c>
      <c r="H22" s="363" t="s">
        <v>976</v>
      </c>
      <c r="I22" s="96">
        <v>4</v>
      </c>
    </row>
    <row r="23" spans="1:11" ht="15.75" customHeight="1">
      <c r="A23" s="1160"/>
      <c r="B23" s="1168"/>
      <c r="C23" s="159" t="s">
        <v>729</v>
      </c>
      <c r="D23" s="96">
        <v>82</v>
      </c>
      <c r="E23" s="96">
        <v>78</v>
      </c>
      <c r="F23" s="96">
        <v>3</v>
      </c>
      <c r="G23" s="96">
        <v>1</v>
      </c>
      <c r="H23" s="363" t="s">
        <v>976</v>
      </c>
      <c r="I23" s="96">
        <v>7</v>
      </c>
      <c r="J23" s="131"/>
      <c r="K23" s="131"/>
    </row>
    <row r="24" spans="1:11" ht="15.75" customHeight="1">
      <c r="A24" s="1160"/>
      <c r="B24" s="1168"/>
      <c r="C24" s="159" t="s">
        <v>730</v>
      </c>
      <c r="D24" s="96">
        <v>66</v>
      </c>
      <c r="E24" s="96">
        <v>61</v>
      </c>
      <c r="F24" s="96">
        <v>3</v>
      </c>
      <c r="G24" s="96">
        <v>2</v>
      </c>
      <c r="H24" s="363" t="s">
        <v>976</v>
      </c>
      <c r="I24" s="96">
        <v>5</v>
      </c>
      <c r="J24" s="131"/>
      <c r="K24" s="131"/>
    </row>
    <row r="25" spans="1:11" ht="21.75" customHeight="1">
      <c r="A25" s="1160"/>
      <c r="B25" s="1169"/>
      <c r="C25" s="161" t="s">
        <v>10</v>
      </c>
      <c r="D25" s="644">
        <f>SUM(D21:D24)</f>
        <v>339</v>
      </c>
      <c r="E25" s="644">
        <f>SUM(E21:E24)</f>
        <v>320</v>
      </c>
      <c r="F25" s="644">
        <f>SUM(F21:F24)</f>
        <v>13</v>
      </c>
      <c r="G25" s="281">
        <f>SUM(G21:G24)</f>
        <v>6</v>
      </c>
      <c r="H25" s="363" t="s">
        <v>976</v>
      </c>
      <c r="I25" s="281">
        <f>SUM(I21:I24)</f>
        <v>19</v>
      </c>
      <c r="J25" s="131"/>
      <c r="K25" s="131"/>
    </row>
    <row r="26" spans="1:11" ht="15.75" customHeight="1">
      <c r="A26" s="1160">
        <v>6</v>
      </c>
      <c r="B26" s="1167" t="s">
        <v>421</v>
      </c>
      <c r="C26" s="159" t="s">
        <v>485</v>
      </c>
      <c r="D26" s="96">
        <v>212</v>
      </c>
      <c r="E26" s="96">
        <v>208</v>
      </c>
      <c r="F26" s="96">
        <v>2</v>
      </c>
      <c r="G26" s="363" t="s">
        <v>976</v>
      </c>
      <c r="H26" s="96">
        <v>2</v>
      </c>
      <c r="I26" s="96" t="s">
        <v>976</v>
      </c>
      <c r="J26" s="131"/>
      <c r="K26" s="131"/>
    </row>
    <row r="27" spans="1:11" ht="15.75" customHeight="1">
      <c r="A27" s="1160"/>
      <c r="B27" s="1168"/>
      <c r="C27" s="159" t="s">
        <v>731</v>
      </c>
      <c r="D27" s="96">
        <v>182</v>
      </c>
      <c r="E27" s="96">
        <v>176</v>
      </c>
      <c r="F27" s="96"/>
      <c r="G27" s="363" t="s">
        <v>976</v>
      </c>
      <c r="H27" s="96">
        <v>6</v>
      </c>
      <c r="I27" s="96" t="s">
        <v>976</v>
      </c>
      <c r="J27" s="131"/>
      <c r="K27" s="131"/>
    </row>
    <row r="28" spans="1:11" ht="19.5" customHeight="1">
      <c r="A28" s="1160"/>
      <c r="B28" s="1169"/>
      <c r="C28" s="161" t="s">
        <v>10</v>
      </c>
      <c r="D28" s="281">
        <f>SUM(D26:D27)</f>
        <v>394</v>
      </c>
      <c r="E28" s="281">
        <f>SUM(E26:E27)</f>
        <v>384</v>
      </c>
      <c r="F28" s="281">
        <f>SUM(F26:F27)</f>
        <v>2</v>
      </c>
      <c r="G28" s="363" t="s">
        <v>976</v>
      </c>
      <c r="H28" s="281">
        <f>SUM(H26:H27)</f>
        <v>8</v>
      </c>
      <c r="I28" s="281"/>
      <c r="J28" s="131"/>
      <c r="K28" s="131"/>
    </row>
    <row r="29" spans="1:11">
      <c r="A29" s="1160">
        <v>7</v>
      </c>
      <c r="B29" s="907" t="s">
        <v>422</v>
      </c>
      <c r="C29" s="162" t="s">
        <v>484</v>
      </c>
      <c r="D29" s="96">
        <v>52</v>
      </c>
      <c r="E29" s="96">
        <v>47</v>
      </c>
      <c r="F29" s="96">
        <v>5</v>
      </c>
      <c r="G29" s="363" t="s">
        <v>976</v>
      </c>
      <c r="H29" s="96">
        <v>52</v>
      </c>
      <c r="I29" s="96">
        <f>SUM(D29:H29)</f>
        <v>156</v>
      </c>
      <c r="J29" s="131"/>
      <c r="K29" s="131"/>
    </row>
    <row r="30" spans="1:11">
      <c r="A30" s="1160"/>
      <c r="B30" s="908"/>
      <c r="C30" s="162" t="s">
        <v>773</v>
      </c>
      <c r="D30" s="96">
        <v>23</v>
      </c>
      <c r="E30" s="96">
        <v>20</v>
      </c>
      <c r="F30" s="96">
        <v>3</v>
      </c>
      <c r="G30" s="363" t="s">
        <v>976</v>
      </c>
      <c r="H30" s="96">
        <v>23</v>
      </c>
      <c r="I30" s="96">
        <f>SUM(D30:H30)</f>
        <v>69</v>
      </c>
      <c r="J30" s="131"/>
      <c r="K30" s="131"/>
    </row>
    <row r="31" spans="1:11" ht="15.75" customHeight="1">
      <c r="A31" s="1160"/>
      <c r="B31" s="908"/>
      <c r="C31" s="162" t="s">
        <v>732</v>
      </c>
      <c r="D31" s="96">
        <v>11</v>
      </c>
      <c r="E31" s="96">
        <v>11</v>
      </c>
      <c r="F31" s="96"/>
      <c r="G31" s="363" t="s">
        <v>976</v>
      </c>
      <c r="H31" s="96">
        <v>11</v>
      </c>
      <c r="I31" s="96">
        <f>SUM(D31:H31)</f>
        <v>33</v>
      </c>
      <c r="J31" s="131"/>
      <c r="K31" s="131"/>
    </row>
    <row r="32" spans="1:11" ht="23.25" customHeight="1">
      <c r="A32" s="1160"/>
      <c r="B32" s="909"/>
      <c r="C32" s="383" t="s">
        <v>10</v>
      </c>
      <c r="D32" s="281">
        <f>SUM(D29:D31)</f>
        <v>86</v>
      </c>
      <c r="E32" s="281">
        <f>SUM(E29:E31)</f>
        <v>78</v>
      </c>
      <c r="F32" s="281">
        <f>SUM(F29:F31)</f>
        <v>8</v>
      </c>
      <c r="G32" s="363" t="s">
        <v>976</v>
      </c>
      <c r="H32" s="281">
        <f>SUM(H29:H31)</f>
        <v>86</v>
      </c>
      <c r="I32" s="281">
        <f>SUM(D32:H32)</f>
        <v>258</v>
      </c>
      <c r="J32" s="131"/>
      <c r="K32" s="131"/>
    </row>
    <row r="33" spans="1:11" ht="15.75" customHeight="1">
      <c r="A33" s="1160">
        <v>8</v>
      </c>
      <c r="B33" s="1165" t="s">
        <v>423</v>
      </c>
      <c r="C33" s="159" t="s">
        <v>733</v>
      </c>
      <c r="D33" s="96">
        <v>23</v>
      </c>
      <c r="E33" s="96">
        <v>19</v>
      </c>
      <c r="F33" s="96">
        <v>4</v>
      </c>
      <c r="G33" s="363" t="s">
        <v>976</v>
      </c>
      <c r="H33" s="96">
        <v>23</v>
      </c>
      <c r="I33" s="96"/>
      <c r="J33" s="131"/>
      <c r="K33" s="131"/>
    </row>
    <row r="34" spans="1:11" ht="15.75" customHeight="1">
      <c r="A34" s="1160"/>
      <c r="B34" s="1165"/>
      <c r="C34" s="159" t="s">
        <v>734</v>
      </c>
      <c r="D34" s="96">
        <v>99</v>
      </c>
      <c r="E34" s="96">
        <v>86</v>
      </c>
      <c r="F34" s="96">
        <v>13</v>
      </c>
      <c r="G34" s="363" t="s">
        <v>976</v>
      </c>
      <c r="H34" s="96">
        <v>99</v>
      </c>
      <c r="I34" s="96">
        <v>3</v>
      </c>
      <c r="J34" s="131"/>
      <c r="K34" s="131"/>
    </row>
    <row r="35" spans="1:11" ht="15.75" customHeight="1">
      <c r="A35" s="1160"/>
      <c r="B35" s="1165"/>
      <c r="C35" s="159" t="s">
        <v>482</v>
      </c>
      <c r="D35" s="96">
        <v>92</v>
      </c>
      <c r="E35" s="96">
        <v>87</v>
      </c>
      <c r="F35" s="96">
        <v>5</v>
      </c>
      <c r="G35" s="363" t="s">
        <v>976</v>
      </c>
      <c r="H35" s="96">
        <v>92</v>
      </c>
      <c r="I35" s="96">
        <v>1</v>
      </c>
      <c r="J35" s="131"/>
      <c r="K35" s="131"/>
    </row>
    <row r="36" spans="1:11" ht="15.75" customHeight="1">
      <c r="A36" s="1160"/>
      <c r="B36" s="1165"/>
      <c r="C36" s="159" t="s">
        <v>483</v>
      </c>
      <c r="D36" s="96">
        <v>83</v>
      </c>
      <c r="E36" s="96">
        <v>75</v>
      </c>
      <c r="F36" s="96">
        <v>8</v>
      </c>
      <c r="G36" s="363" t="s">
        <v>976</v>
      </c>
      <c r="H36" s="96">
        <v>83</v>
      </c>
      <c r="I36" s="96">
        <v>2</v>
      </c>
      <c r="J36" s="131"/>
      <c r="K36" s="131"/>
    </row>
    <row r="37" spans="1:11" ht="20.25" customHeight="1">
      <c r="A37" s="1160"/>
      <c r="B37" s="1165"/>
      <c r="C37" s="384" t="s">
        <v>10</v>
      </c>
      <c r="D37" s="281">
        <f>SUM(D33:D36)</f>
        <v>297</v>
      </c>
      <c r="E37" s="281">
        <f>SUM(E33:E36)</f>
        <v>267</v>
      </c>
      <c r="F37" s="281">
        <f>SUM(F33:F36)</f>
        <v>30</v>
      </c>
      <c r="G37" s="363" t="s">
        <v>976</v>
      </c>
      <c r="H37" s="281">
        <f>SUM(H33:H36)</f>
        <v>297</v>
      </c>
      <c r="I37" s="281">
        <f>SUM(I33:I36)</f>
        <v>6</v>
      </c>
      <c r="J37" s="131"/>
      <c r="K37" s="131"/>
    </row>
    <row r="38" spans="1:11">
      <c r="A38" s="1159">
        <v>9</v>
      </c>
      <c r="B38" s="1165" t="s">
        <v>424</v>
      </c>
      <c r="C38" s="159" t="s">
        <v>623</v>
      </c>
      <c r="D38" s="386">
        <v>54</v>
      </c>
      <c r="E38" s="386">
        <v>50</v>
      </c>
      <c r="F38" s="386">
        <v>4</v>
      </c>
      <c r="G38" s="363" t="s">
        <v>976</v>
      </c>
      <c r="H38" s="386">
        <v>54</v>
      </c>
      <c r="I38" s="363" t="s">
        <v>976</v>
      </c>
    </row>
    <row r="39" spans="1:11">
      <c r="A39" s="1159"/>
      <c r="B39" s="1165"/>
      <c r="C39" s="159" t="s">
        <v>624</v>
      </c>
      <c r="D39" s="96">
        <v>71</v>
      </c>
      <c r="E39" s="96">
        <v>66</v>
      </c>
      <c r="F39" s="96">
        <v>4</v>
      </c>
      <c r="G39" s="96">
        <v>1</v>
      </c>
      <c r="H39" s="96">
        <v>71</v>
      </c>
      <c r="I39" s="363" t="s">
        <v>976</v>
      </c>
    </row>
    <row r="40" spans="1:11">
      <c r="A40" s="1159"/>
      <c r="B40" s="1165"/>
      <c r="C40" s="159" t="s">
        <v>625</v>
      </c>
      <c r="D40" s="96">
        <v>32</v>
      </c>
      <c r="E40" s="96">
        <v>32</v>
      </c>
      <c r="F40" s="363" t="s">
        <v>976</v>
      </c>
      <c r="G40" s="363" t="s">
        <v>976</v>
      </c>
      <c r="H40" s="96">
        <v>32</v>
      </c>
      <c r="I40" s="363" t="s">
        <v>976</v>
      </c>
    </row>
    <row r="41" spans="1:11">
      <c r="A41" s="1159"/>
      <c r="B41" s="1165"/>
      <c r="C41" s="159" t="s">
        <v>626</v>
      </c>
      <c r="D41" s="96">
        <v>19</v>
      </c>
      <c r="E41" s="96">
        <v>18</v>
      </c>
      <c r="F41" s="96"/>
      <c r="G41" s="96">
        <v>1</v>
      </c>
      <c r="H41" s="96">
        <v>19</v>
      </c>
      <c r="I41" s="363" t="s">
        <v>976</v>
      </c>
    </row>
    <row r="42" spans="1:11">
      <c r="A42" s="1159"/>
      <c r="B42" s="1165"/>
      <c r="C42" s="159" t="s">
        <v>638</v>
      </c>
      <c r="D42" s="96">
        <v>113</v>
      </c>
      <c r="E42" s="96">
        <v>111</v>
      </c>
      <c r="F42" s="96">
        <v>2</v>
      </c>
      <c r="G42" s="96"/>
      <c r="H42" s="96">
        <v>113</v>
      </c>
      <c r="I42" s="363" t="s">
        <v>976</v>
      </c>
    </row>
    <row r="43" spans="1:11" ht="20.25" customHeight="1">
      <c r="A43" s="1159"/>
      <c r="B43" s="1165"/>
      <c r="C43" s="384" t="s">
        <v>10</v>
      </c>
      <c r="D43" s="644">
        <f>SUM(D38:D42)</f>
        <v>289</v>
      </c>
      <c r="E43" s="644">
        <f>SUM(E38:E42)</f>
        <v>277</v>
      </c>
      <c r="F43" s="644">
        <f>SUM(F38:F42)</f>
        <v>10</v>
      </c>
      <c r="G43" s="644">
        <f>SUM(G38:G42)</f>
        <v>2</v>
      </c>
      <c r="H43" s="644">
        <f>SUM(H38:H42)</f>
        <v>289</v>
      </c>
      <c r="I43" s="363" t="s">
        <v>976</v>
      </c>
    </row>
    <row r="44" spans="1:11">
      <c r="A44" s="1159">
        <v>10</v>
      </c>
      <c r="B44" s="907" t="s">
        <v>512</v>
      </c>
      <c r="C44" s="159" t="s">
        <v>735</v>
      </c>
      <c r="D44" s="96">
        <v>61</v>
      </c>
      <c r="E44" s="96">
        <v>61</v>
      </c>
      <c r="F44" s="363" t="s">
        <v>976</v>
      </c>
      <c r="G44" s="363" t="s">
        <v>976</v>
      </c>
      <c r="H44" s="363" t="s">
        <v>976</v>
      </c>
      <c r="I44" s="96">
        <v>8</v>
      </c>
    </row>
    <row r="45" spans="1:11">
      <c r="A45" s="1159"/>
      <c r="B45" s="908"/>
      <c r="C45" s="159" t="s">
        <v>639</v>
      </c>
      <c r="D45" s="96">
        <v>86</v>
      </c>
      <c r="E45" s="96">
        <v>86</v>
      </c>
      <c r="F45" s="363" t="s">
        <v>976</v>
      </c>
      <c r="G45" s="363" t="s">
        <v>976</v>
      </c>
      <c r="H45" s="363" t="s">
        <v>976</v>
      </c>
      <c r="I45" s="96">
        <v>1</v>
      </c>
    </row>
    <row r="46" spans="1:11">
      <c r="A46" s="1159"/>
      <c r="B46" s="908"/>
      <c r="C46" s="159" t="s">
        <v>737</v>
      </c>
      <c r="D46" s="96">
        <v>67</v>
      </c>
      <c r="E46" s="96">
        <v>66</v>
      </c>
      <c r="F46" s="96"/>
      <c r="G46" s="96">
        <v>1</v>
      </c>
      <c r="H46" s="96"/>
      <c r="I46" s="96">
        <v>1</v>
      </c>
    </row>
    <row r="47" spans="1:11">
      <c r="A47" s="1159"/>
      <c r="B47" s="908"/>
      <c r="C47" s="159" t="s">
        <v>736</v>
      </c>
      <c r="D47" s="96">
        <v>77</v>
      </c>
      <c r="E47" s="96">
        <v>72</v>
      </c>
      <c r="F47" s="96">
        <v>3</v>
      </c>
      <c r="G47" s="96">
        <v>2</v>
      </c>
      <c r="H47" s="96"/>
      <c r="I47" s="96">
        <v>2</v>
      </c>
    </row>
    <row r="48" spans="1:11" ht="21" customHeight="1">
      <c r="A48" s="1159"/>
      <c r="B48" s="909"/>
      <c r="C48" s="383" t="s">
        <v>10</v>
      </c>
      <c r="D48" s="281">
        <f>SUM(D44:D47)</f>
        <v>291</v>
      </c>
      <c r="E48" s="281">
        <f>SUM(E44:E47)</f>
        <v>285</v>
      </c>
      <c r="F48" s="281">
        <f>SUM(F44:F47)</f>
        <v>3</v>
      </c>
      <c r="G48" s="281">
        <f>SUM(G44:G47)</f>
        <v>3</v>
      </c>
      <c r="H48" s="281"/>
      <c r="I48" s="281">
        <f>SUM(I44:I47)</f>
        <v>12</v>
      </c>
    </row>
    <row r="49" spans="1:9">
      <c r="A49" s="1159">
        <v>11</v>
      </c>
      <c r="B49" s="1167" t="s">
        <v>426</v>
      </c>
      <c r="C49" s="159" t="s">
        <v>481</v>
      </c>
      <c r="D49" s="96">
        <v>53</v>
      </c>
      <c r="E49" s="96">
        <v>53</v>
      </c>
      <c r="F49" s="96"/>
      <c r="G49" s="96"/>
      <c r="H49" s="96">
        <v>53</v>
      </c>
      <c r="I49" s="96">
        <v>3</v>
      </c>
    </row>
    <row r="50" spans="1:9">
      <c r="A50" s="1159"/>
      <c r="B50" s="1168"/>
      <c r="C50" s="159" t="s">
        <v>738</v>
      </c>
      <c r="D50" s="96">
        <v>88</v>
      </c>
      <c r="E50" s="96">
        <v>81</v>
      </c>
      <c r="F50" s="96">
        <v>7</v>
      </c>
      <c r="G50" s="96"/>
      <c r="H50" s="96">
        <v>88</v>
      </c>
      <c r="I50" s="96">
        <v>7</v>
      </c>
    </row>
    <row r="51" spans="1:9">
      <c r="A51" s="1159"/>
      <c r="B51" s="1168"/>
      <c r="C51" s="159" t="s">
        <v>739</v>
      </c>
      <c r="D51" s="96">
        <v>29</v>
      </c>
      <c r="E51" s="96">
        <v>28</v>
      </c>
      <c r="F51" s="96"/>
      <c r="G51" s="96">
        <v>1</v>
      </c>
      <c r="H51" s="96">
        <v>29</v>
      </c>
      <c r="I51" s="96">
        <v>6</v>
      </c>
    </row>
    <row r="52" spans="1:9">
      <c r="A52" s="1159"/>
      <c r="B52" s="1168"/>
      <c r="C52" s="159" t="s">
        <v>740</v>
      </c>
      <c r="D52" s="96">
        <v>21</v>
      </c>
      <c r="E52" s="96">
        <v>21</v>
      </c>
      <c r="F52" s="363" t="s">
        <v>976</v>
      </c>
      <c r="G52" s="363" t="s">
        <v>976</v>
      </c>
      <c r="H52" s="96">
        <v>21</v>
      </c>
      <c r="I52" s="96">
        <v>5</v>
      </c>
    </row>
    <row r="53" spans="1:9">
      <c r="A53" s="1159"/>
      <c r="B53" s="1168"/>
      <c r="C53" s="159" t="s">
        <v>774</v>
      </c>
      <c r="D53" s="96">
        <v>54</v>
      </c>
      <c r="E53" s="96">
        <v>50</v>
      </c>
      <c r="F53" s="96">
        <v>4</v>
      </c>
      <c r="G53" s="96"/>
      <c r="H53" s="96">
        <v>54</v>
      </c>
      <c r="I53" s="96">
        <v>12</v>
      </c>
    </row>
    <row r="54" spans="1:9">
      <c r="A54" s="1159"/>
      <c r="B54" s="1168"/>
      <c r="C54" s="159" t="s">
        <v>647</v>
      </c>
      <c r="D54" s="96">
        <v>248</v>
      </c>
      <c r="E54" s="96">
        <v>240</v>
      </c>
      <c r="F54" s="96">
        <v>8</v>
      </c>
      <c r="G54" s="96"/>
      <c r="H54" s="96">
        <v>248</v>
      </c>
      <c r="I54" s="96">
        <v>30</v>
      </c>
    </row>
    <row r="55" spans="1:9">
      <c r="A55" s="1159"/>
      <c r="B55" s="1168"/>
      <c r="C55" s="159" t="s">
        <v>775</v>
      </c>
      <c r="D55" s="96">
        <v>43</v>
      </c>
      <c r="E55" s="96">
        <v>24</v>
      </c>
      <c r="F55" s="96">
        <v>4</v>
      </c>
      <c r="G55" s="96"/>
      <c r="H55" s="96">
        <v>43</v>
      </c>
      <c r="I55" s="96">
        <v>1</v>
      </c>
    </row>
    <row r="56" spans="1:9">
      <c r="A56" s="1159"/>
      <c r="B56" s="1168"/>
      <c r="C56" s="159" t="s">
        <v>741</v>
      </c>
      <c r="D56" s="96">
        <v>21</v>
      </c>
      <c r="E56" s="96">
        <v>20</v>
      </c>
      <c r="F56" s="96">
        <v>1</v>
      </c>
      <c r="G56" s="96">
        <v>2</v>
      </c>
      <c r="H56" s="96">
        <v>21</v>
      </c>
      <c r="I56" s="96">
        <v>4</v>
      </c>
    </row>
    <row r="57" spans="1:9" ht="23.25" customHeight="1">
      <c r="A57" s="1159"/>
      <c r="B57" s="1169"/>
      <c r="C57" s="161" t="s">
        <v>10</v>
      </c>
      <c r="D57" s="281">
        <f t="shared" ref="D57:I57" si="4">SUM(D49:D56)</f>
        <v>557</v>
      </c>
      <c r="E57" s="281">
        <f t="shared" si="4"/>
        <v>517</v>
      </c>
      <c r="F57" s="281">
        <f t="shared" si="4"/>
        <v>24</v>
      </c>
      <c r="G57" s="281">
        <f t="shared" si="4"/>
        <v>3</v>
      </c>
      <c r="H57" s="281">
        <f t="shared" si="4"/>
        <v>557</v>
      </c>
      <c r="I57" s="281">
        <f t="shared" si="4"/>
        <v>68</v>
      </c>
    </row>
    <row r="58" spans="1:9">
      <c r="A58" s="1159">
        <v>12</v>
      </c>
      <c r="B58" s="907" t="s">
        <v>427</v>
      </c>
      <c r="C58" s="163" t="s">
        <v>742</v>
      </c>
      <c r="D58" s="96">
        <v>146</v>
      </c>
      <c r="E58" s="96">
        <v>140</v>
      </c>
      <c r="F58" s="96">
        <v>6</v>
      </c>
      <c r="G58" s="96">
        <v>6</v>
      </c>
      <c r="H58" s="96">
        <v>146</v>
      </c>
      <c r="I58" s="96"/>
    </row>
    <row r="59" spans="1:9">
      <c r="A59" s="1159"/>
      <c r="B59" s="908"/>
      <c r="C59" s="163" t="s">
        <v>743</v>
      </c>
      <c r="D59" s="96">
        <v>135</v>
      </c>
      <c r="E59" s="96">
        <v>132</v>
      </c>
      <c r="F59" s="96">
        <v>2</v>
      </c>
      <c r="G59" s="96"/>
      <c r="H59" s="96">
        <v>135</v>
      </c>
      <c r="I59" s="96">
        <v>1</v>
      </c>
    </row>
    <row r="60" spans="1:9">
      <c r="A60" s="1159"/>
      <c r="B60" s="908"/>
      <c r="C60" s="163" t="s">
        <v>776</v>
      </c>
      <c r="D60" s="96">
        <v>39</v>
      </c>
      <c r="E60" s="96">
        <v>39</v>
      </c>
      <c r="F60" s="96">
        <v>9</v>
      </c>
      <c r="G60" s="96"/>
      <c r="H60" s="96">
        <v>39</v>
      </c>
      <c r="I60" s="96"/>
    </row>
    <row r="61" spans="1:9" ht="20.25" customHeight="1">
      <c r="A61" s="1159"/>
      <c r="B61" s="909"/>
      <c r="C61" s="384" t="s">
        <v>10</v>
      </c>
      <c r="D61" s="281">
        <f t="shared" ref="D61:I61" si="5">SUM(D58:D60)</f>
        <v>320</v>
      </c>
      <c r="E61" s="281">
        <f t="shared" si="5"/>
        <v>311</v>
      </c>
      <c r="F61" s="281">
        <f t="shared" si="5"/>
        <v>17</v>
      </c>
      <c r="G61" s="281">
        <f t="shared" si="5"/>
        <v>6</v>
      </c>
      <c r="H61" s="281">
        <f t="shared" si="5"/>
        <v>320</v>
      </c>
      <c r="I61" s="281">
        <f t="shared" si="5"/>
        <v>1</v>
      </c>
    </row>
    <row r="62" spans="1:9">
      <c r="A62" s="1159">
        <v>13</v>
      </c>
      <c r="B62" s="1165" t="s">
        <v>428</v>
      </c>
      <c r="C62" s="159" t="s">
        <v>759</v>
      </c>
      <c r="D62" s="96">
        <v>343</v>
      </c>
      <c r="E62" s="96">
        <v>209</v>
      </c>
      <c r="F62" s="96">
        <v>117</v>
      </c>
      <c r="G62" s="96">
        <v>17</v>
      </c>
      <c r="H62" s="96">
        <v>343</v>
      </c>
      <c r="I62" s="96">
        <v>6</v>
      </c>
    </row>
    <row r="63" spans="1:9">
      <c r="A63" s="1159"/>
      <c r="B63" s="1165"/>
      <c r="C63" s="159" t="s">
        <v>760</v>
      </c>
      <c r="D63" s="96">
        <v>146</v>
      </c>
      <c r="E63" s="96">
        <v>81</v>
      </c>
      <c r="F63" s="96">
        <v>59</v>
      </c>
      <c r="G63" s="96">
        <v>6</v>
      </c>
      <c r="H63" s="96">
        <v>146</v>
      </c>
      <c r="I63" s="96">
        <v>4</v>
      </c>
    </row>
    <row r="64" spans="1:9">
      <c r="A64" s="1159"/>
      <c r="B64" s="1165"/>
      <c r="C64" s="159" t="s">
        <v>519</v>
      </c>
      <c r="D64" s="96">
        <v>55</v>
      </c>
      <c r="E64" s="96">
        <v>35</v>
      </c>
      <c r="F64" s="96">
        <v>18</v>
      </c>
      <c r="G64" s="96">
        <v>2</v>
      </c>
      <c r="H64" s="96">
        <v>55</v>
      </c>
      <c r="I64" s="96">
        <v>2</v>
      </c>
    </row>
    <row r="65" spans="1:9" ht="19.5" customHeight="1">
      <c r="A65" s="1159"/>
      <c r="B65" s="1165"/>
      <c r="C65" s="160" t="s">
        <v>10</v>
      </c>
      <c r="D65" s="281">
        <f t="shared" ref="D65:I65" si="6">SUM(D62:D64)</f>
        <v>544</v>
      </c>
      <c r="E65" s="281">
        <f t="shared" si="6"/>
        <v>325</v>
      </c>
      <c r="F65" s="281">
        <f t="shared" si="6"/>
        <v>194</v>
      </c>
      <c r="G65" s="281">
        <f t="shared" si="6"/>
        <v>25</v>
      </c>
      <c r="H65" s="281">
        <f t="shared" si="6"/>
        <v>544</v>
      </c>
      <c r="I65" s="281">
        <f t="shared" si="6"/>
        <v>12</v>
      </c>
    </row>
    <row r="66" spans="1:9">
      <c r="A66" s="1159">
        <v>14</v>
      </c>
      <c r="B66" s="1165" t="s">
        <v>429</v>
      </c>
      <c r="C66" s="159" t="s">
        <v>658</v>
      </c>
      <c r="D66" s="96">
        <v>246</v>
      </c>
      <c r="E66" s="96">
        <v>213</v>
      </c>
      <c r="F66" s="96">
        <v>246</v>
      </c>
      <c r="G66" s="96">
        <v>3</v>
      </c>
      <c r="H66" s="96">
        <v>246</v>
      </c>
      <c r="I66" s="96" t="s">
        <v>976</v>
      </c>
    </row>
    <row r="67" spans="1:9">
      <c r="A67" s="1159"/>
      <c r="B67" s="1165"/>
      <c r="C67" s="159" t="s">
        <v>1</v>
      </c>
      <c r="D67" s="96">
        <v>149</v>
      </c>
      <c r="E67" s="96">
        <v>122</v>
      </c>
      <c r="F67" s="96">
        <v>149</v>
      </c>
      <c r="G67" s="96">
        <v>2</v>
      </c>
      <c r="H67" s="96">
        <v>148</v>
      </c>
      <c r="I67" s="96">
        <v>1</v>
      </c>
    </row>
    <row r="68" spans="1:9">
      <c r="A68" s="1159"/>
      <c r="B68" s="1165"/>
      <c r="C68" s="164" t="s">
        <v>479</v>
      </c>
      <c r="D68" s="96">
        <v>31</v>
      </c>
      <c r="E68" s="96">
        <v>31</v>
      </c>
      <c r="F68" s="96">
        <v>31</v>
      </c>
      <c r="G68" s="96" t="s">
        <v>976</v>
      </c>
      <c r="H68" s="96">
        <v>31</v>
      </c>
      <c r="I68" s="96" t="s">
        <v>976</v>
      </c>
    </row>
    <row r="69" spans="1:9" ht="18.75" customHeight="1">
      <c r="A69" s="1159"/>
      <c r="B69" s="1165"/>
      <c r="C69" s="165" t="s">
        <v>10</v>
      </c>
      <c r="D69" s="281">
        <f t="shared" ref="D69:I69" si="7">SUM(D66:D68)</f>
        <v>426</v>
      </c>
      <c r="E69" s="281">
        <f t="shared" si="7"/>
        <v>366</v>
      </c>
      <c r="F69" s="281">
        <f t="shared" si="7"/>
        <v>426</v>
      </c>
      <c r="G69" s="281">
        <f t="shared" si="7"/>
        <v>5</v>
      </c>
      <c r="H69" s="281">
        <f t="shared" si="7"/>
        <v>425</v>
      </c>
      <c r="I69" s="281">
        <f t="shared" si="7"/>
        <v>1</v>
      </c>
    </row>
    <row r="70" spans="1:9">
      <c r="A70" s="1159">
        <v>15</v>
      </c>
      <c r="B70" s="1165" t="s">
        <v>430</v>
      </c>
      <c r="C70" s="159" t="s">
        <v>475</v>
      </c>
      <c r="D70" s="96">
        <v>172</v>
      </c>
      <c r="E70" s="96">
        <v>170</v>
      </c>
      <c r="F70" s="96">
        <v>1</v>
      </c>
      <c r="G70" s="96">
        <v>1</v>
      </c>
      <c r="H70" s="96">
        <v>172</v>
      </c>
      <c r="I70" s="96">
        <v>2</v>
      </c>
    </row>
    <row r="71" spans="1:9">
      <c r="A71" s="1159"/>
      <c r="B71" s="1165"/>
      <c r="C71" s="166" t="s">
        <v>476</v>
      </c>
      <c r="D71" s="96">
        <v>81</v>
      </c>
      <c r="E71" s="96">
        <v>78</v>
      </c>
      <c r="F71" s="96">
        <v>1</v>
      </c>
      <c r="G71" s="96">
        <v>2</v>
      </c>
      <c r="H71" s="96">
        <v>81</v>
      </c>
      <c r="I71" s="96">
        <v>2</v>
      </c>
    </row>
    <row r="72" spans="1:9">
      <c r="A72" s="1159"/>
      <c r="B72" s="1165"/>
      <c r="C72" s="164" t="s">
        <v>477</v>
      </c>
      <c r="D72" s="96">
        <v>18</v>
      </c>
      <c r="E72" s="96">
        <v>17</v>
      </c>
      <c r="F72" s="96"/>
      <c r="G72" s="96">
        <v>1</v>
      </c>
      <c r="H72" s="96">
        <v>18</v>
      </c>
      <c r="I72" s="96"/>
    </row>
    <row r="73" spans="1:9" ht="20.25" customHeight="1">
      <c r="A73" s="1159"/>
      <c r="B73" s="1165"/>
      <c r="C73" s="165" t="s">
        <v>10</v>
      </c>
      <c r="D73" s="281">
        <f t="shared" ref="D73:I73" si="8">SUM(D70:D72)</f>
        <v>271</v>
      </c>
      <c r="E73" s="281">
        <f t="shared" si="8"/>
        <v>265</v>
      </c>
      <c r="F73" s="281">
        <f t="shared" si="8"/>
        <v>2</v>
      </c>
      <c r="G73" s="281">
        <f t="shared" si="8"/>
        <v>4</v>
      </c>
      <c r="H73" s="281">
        <f t="shared" si="8"/>
        <v>271</v>
      </c>
      <c r="I73" s="281">
        <f t="shared" si="8"/>
        <v>4</v>
      </c>
    </row>
    <row r="74" spans="1:9">
      <c r="A74" s="1159">
        <v>16</v>
      </c>
      <c r="B74" s="1165" t="s">
        <v>431</v>
      </c>
      <c r="C74" s="385" t="s">
        <v>473</v>
      </c>
      <c r="D74" s="96">
        <v>227</v>
      </c>
      <c r="E74" s="96">
        <v>86</v>
      </c>
      <c r="F74" s="96">
        <v>142</v>
      </c>
      <c r="G74" s="96">
        <v>1</v>
      </c>
      <c r="H74" s="96">
        <v>227</v>
      </c>
      <c r="I74" s="363" t="s">
        <v>976</v>
      </c>
    </row>
    <row r="75" spans="1:9">
      <c r="A75" s="1159"/>
      <c r="B75" s="1165"/>
      <c r="C75" s="385" t="s">
        <v>474</v>
      </c>
      <c r="D75" s="96">
        <v>216</v>
      </c>
      <c r="E75" s="96">
        <v>74</v>
      </c>
      <c r="F75" s="96">
        <v>137</v>
      </c>
      <c r="G75" s="96">
        <v>3</v>
      </c>
      <c r="H75" s="96">
        <v>216</v>
      </c>
      <c r="I75" s="363" t="s">
        <v>976</v>
      </c>
    </row>
    <row r="76" spans="1:9">
      <c r="A76" s="1159"/>
      <c r="B76" s="1165"/>
      <c r="C76" s="384" t="s">
        <v>10</v>
      </c>
      <c r="D76" s="96">
        <f>SUM(D74:D75)</f>
        <v>443</v>
      </c>
      <c r="E76" s="96">
        <f>SUM(E74:E75)</f>
        <v>160</v>
      </c>
      <c r="F76" s="96">
        <f>SUM(F74:F75)</f>
        <v>279</v>
      </c>
      <c r="G76" s="96">
        <f>SUM(G74:G75)</f>
        <v>4</v>
      </c>
      <c r="H76" s="96">
        <f>SUM(H74:H75)</f>
        <v>443</v>
      </c>
      <c r="I76" s="363" t="s">
        <v>976</v>
      </c>
    </row>
    <row r="77" spans="1:9">
      <c r="A77" s="1159">
        <v>17</v>
      </c>
      <c r="B77" s="1165" t="s">
        <v>721</v>
      </c>
      <c r="C77" s="164" t="s">
        <v>471</v>
      </c>
      <c r="D77" s="96">
        <v>100</v>
      </c>
      <c r="E77" s="96">
        <v>99</v>
      </c>
      <c r="F77" s="96">
        <v>1</v>
      </c>
      <c r="G77" s="96" t="s">
        <v>976</v>
      </c>
      <c r="H77" s="96">
        <v>195</v>
      </c>
      <c r="I77" s="96" t="s">
        <v>976</v>
      </c>
    </row>
    <row r="78" spans="1:9">
      <c r="A78" s="1159"/>
      <c r="B78" s="1165"/>
      <c r="C78" s="164" t="s">
        <v>472</v>
      </c>
      <c r="D78" s="96">
        <v>95</v>
      </c>
      <c r="E78" s="96">
        <v>94</v>
      </c>
      <c r="F78" s="96">
        <v>1</v>
      </c>
      <c r="G78" s="96" t="s">
        <v>976</v>
      </c>
      <c r="H78" s="96">
        <v>95</v>
      </c>
      <c r="I78" s="96" t="s">
        <v>976</v>
      </c>
    </row>
    <row r="79" spans="1:9" ht="18.75" customHeight="1">
      <c r="A79" s="1159"/>
      <c r="B79" s="1165"/>
      <c r="C79" s="165" t="s">
        <v>10</v>
      </c>
      <c r="D79" s="281">
        <f>SUM(D77:D78)</f>
        <v>195</v>
      </c>
      <c r="E79" s="281">
        <f>SUM(E77:E78)</f>
        <v>193</v>
      </c>
      <c r="F79" s="281">
        <f>SUM(F77:F78)</f>
        <v>2</v>
      </c>
      <c r="G79" s="281"/>
      <c r="H79" s="281">
        <f>SUM(H77:H78)</f>
        <v>290</v>
      </c>
      <c r="I79" s="281"/>
    </row>
    <row r="80" spans="1:9">
      <c r="A80" s="1159">
        <v>18</v>
      </c>
      <c r="B80" s="1165" t="s">
        <v>433</v>
      </c>
      <c r="C80" s="164" t="s">
        <v>627</v>
      </c>
      <c r="D80" s="96">
        <v>141</v>
      </c>
      <c r="E80" s="96">
        <v>113</v>
      </c>
      <c r="F80" s="96">
        <v>3</v>
      </c>
      <c r="G80" s="96"/>
      <c r="H80" s="96">
        <v>116</v>
      </c>
      <c r="I80" s="96">
        <v>25</v>
      </c>
    </row>
    <row r="81" spans="1:9">
      <c r="A81" s="1159"/>
      <c r="B81" s="1165"/>
      <c r="C81" s="164" t="s">
        <v>470</v>
      </c>
      <c r="D81" s="96">
        <v>207</v>
      </c>
      <c r="E81" s="96">
        <v>184</v>
      </c>
      <c r="F81" s="96">
        <v>2</v>
      </c>
      <c r="G81" s="96"/>
      <c r="H81" s="96">
        <v>186</v>
      </c>
      <c r="I81" s="96">
        <v>21</v>
      </c>
    </row>
    <row r="82" spans="1:9" ht="19.5" customHeight="1">
      <c r="A82" s="1159"/>
      <c r="B82" s="1165"/>
      <c r="C82" s="167" t="s">
        <v>10</v>
      </c>
      <c r="D82" s="281">
        <f>SUM(D80:D81)</f>
        <v>348</v>
      </c>
      <c r="E82" s="281">
        <f>SUM(E80:E81)</f>
        <v>297</v>
      </c>
      <c r="F82" s="281">
        <f>SUM(F80:F81)</f>
        <v>5</v>
      </c>
      <c r="G82" s="281"/>
      <c r="H82" s="281">
        <f>SUM(H80:H81)</f>
        <v>302</v>
      </c>
      <c r="I82" s="281">
        <f>SUM(I80:I81)</f>
        <v>46</v>
      </c>
    </row>
    <row r="83" spans="1:9">
      <c r="A83" s="1159">
        <v>19</v>
      </c>
      <c r="B83" s="1165" t="s">
        <v>434</v>
      </c>
      <c r="C83" s="159" t="s">
        <v>469</v>
      </c>
      <c r="D83" s="96">
        <v>31</v>
      </c>
      <c r="E83" s="96">
        <v>30</v>
      </c>
      <c r="F83" s="96"/>
      <c r="G83" s="96"/>
      <c r="H83" s="96">
        <v>31</v>
      </c>
      <c r="I83" s="363" t="s">
        <v>976</v>
      </c>
    </row>
    <row r="84" spans="1:9">
      <c r="A84" s="1159"/>
      <c r="B84" s="1165"/>
      <c r="C84" s="159" t="s">
        <v>733</v>
      </c>
      <c r="D84" s="96">
        <v>14</v>
      </c>
      <c r="E84" s="96">
        <v>14</v>
      </c>
      <c r="F84" s="96"/>
      <c r="G84" s="96"/>
      <c r="H84" s="96">
        <v>14</v>
      </c>
      <c r="I84" s="363" t="s">
        <v>976</v>
      </c>
    </row>
    <row r="85" spans="1:9">
      <c r="A85" s="1159"/>
      <c r="B85" s="1165"/>
      <c r="C85" s="159" t="s">
        <v>744</v>
      </c>
      <c r="D85" s="96">
        <v>134</v>
      </c>
      <c r="E85" s="96">
        <v>132</v>
      </c>
      <c r="F85" s="96"/>
      <c r="G85" s="96">
        <v>2</v>
      </c>
      <c r="H85" s="96">
        <v>134</v>
      </c>
      <c r="I85" s="363" t="s">
        <v>976</v>
      </c>
    </row>
    <row r="86" spans="1:9">
      <c r="A86" s="1159"/>
      <c r="B86" s="1165"/>
      <c r="C86" s="159" t="s">
        <v>761</v>
      </c>
      <c r="D86" s="96">
        <v>7</v>
      </c>
      <c r="E86" s="96">
        <v>7</v>
      </c>
      <c r="F86" s="96"/>
      <c r="G86" s="96"/>
      <c r="H86" s="96">
        <v>7</v>
      </c>
      <c r="I86" s="363" t="s">
        <v>976</v>
      </c>
    </row>
    <row r="87" spans="1:9">
      <c r="A87" s="1159"/>
      <c r="B87" s="1165"/>
      <c r="C87" s="164" t="s">
        <v>745</v>
      </c>
      <c r="D87" s="96">
        <v>72</v>
      </c>
      <c r="E87" s="96">
        <v>70</v>
      </c>
      <c r="F87" s="96"/>
      <c r="G87" s="96"/>
      <c r="H87" s="96">
        <v>72</v>
      </c>
      <c r="I87" s="96">
        <v>2</v>
      </c>
    </row>
    <row r="88" spans="1:9">
      <c r="A88" s="1159"/>
      <c r="B88" s="1165"/>
      <c r="C88" s="159" t="s">
        <v>610</v>
      </c>
      <c r="D88" s="96">
        <v>5</v>
      </c>
      <c r="E88" s="96">
        <v>4</v>
      </c>
      <c r="F88" s="96"/>
      <c r="G88" s="96"/>
      <c r="H88" s="96">
        <v>5</v>
      </c>
      <c r="I88" s="96">
        <v>1</v>
      </c>
    </row>
    <row r="89" spans="1:9" ht="21" customHeight="1">
      <c r="A89" s="1159"/>
      <c r="B89" s="1165"/>
      <c r="C89" s="165" t="s">
        <v>10</v>
      </c>
      <c r="D89" s="281">
        <f>SUM(D83:D88)</f>
        <v>263</v>
      </c>
      <c r="E89" s="281">
        <f>SUM(E83:E88)</f>
        <v>257</v>
      </c>
      <c r="F89" s="281"/>
      <c r="G89" s="281">
        <f>SUM(G83:G88)</f>
        <v>2</v>
      </c>
      <c r="H89" s="281">
        <f>SUM(H83:H88)</f>
        <v>263</v>
      </c>
      <c r="I89" s="281">
        <f>SUM(I83:I88)</f>
        <v>3</v>
      </c>
    </row>
    <row r="90" spans="1:9">
      <c r="A90" s="1159">
        <v>20</v>
      </c>
      <c r="B90" s="1165" t="s">
        <v>435</v>
      </c>
      <c r="C90" s="164" t="s">
        <v>489</v>
      </c>
      <c r="D90" s="96">
        <v>177</v>
      </c>
      <c r="E90" s="96">
        <v>175</v>
      </c>
      <c r="F90" s="96">
        <v>2</v>
      </c>
      <c r="G90" s="96"/>
      <c r="H90" s="96">
        <v>177</v>
      </c>
      <c r="I90" s="363" t="s">
        <v>976</v>
      </c>
    </row>
    <row r="91" spans="1:9">
      <c r="A91" s="1159"/>
      <c r="B91" s="1165"/>
      <c r="C91" s="164" t="s">
        <v>490</v>
      </c>
      <c r="D91" s="96">
        <v>208</v>
      </c>
      <c r="E91" s="96">
        <v>206</v>
      </c>
      <c r="F91" s="96">
        <v>2</v>
      </c>
      <c r="G91" s="96"/>
      <c r="H91" s="96">
        <v>208</v>
      </c>
      <c r="I91" s="363" t="s">
        <v>976</v>
      </c>
    </row>
    <row r="92" spans="1:9">
      <c r="A92" s="1159"/>
      <c r="B92" s="1165"/>
      <c r="C92" s="164" t="s">
        <v>491</v>
      </c>
      <c r="D92" s="96">
        <v>87</v>
      </c>
      <c r="E92" s="96">
        <v>86</v>
      </c>
      <c r="F92" s="96">
        <v>1</v>
      </c>
      <c r="G92" s="96"/>
      <c r="H92" s="96">
        <v>87</v>
      </c>
      <c r="I92" s="363" t="s">
        <v>976</v>
      </c>
    </row>
    <row r="93" spans="1:9" ht="18.75" customHeight="1">
      <c r="A93" s="1159"/>
      <c r="B93" s="1165"/>
      <c r="C93" s="165" t="s">
        <v>10</v>
      </c>
      <c r="D93" s="281">
        <f>SUM(D90:D92)</f>
        <v>472</v>
      </c>
      <c r="E93" s="281">
        <f>SUM(E90:E92)</f>
        <v>467</v>
      </c>
      <c r="F93" s="281">
        <f>SUM(F90:F92)</f>
        <v>5</v>
      </c>
      <c r="G93" s="281"/>
      <c r="H93" s="281">
        <f>SUM(H90:H92)</f>
        <v>472</v>
      </c>
      <c r="I93" s="363" t="s">
        <v>976</v>
      </c>
    </row>
    <row r="94" spans="1:9">
      <c r="A94" s="1159">
        <v>21</v>
      </c>
      <c r="B94" s="1165" t="s">
        <v>436</v>
      </c>
      <c r="C94" s="159" t="s">
        <v>644</v>
      </c>
      <c r="D94" s="96">
        <f>H94+I94</f>
        <v>185</v>
      </c>
      <c r="E94" s="96">
        <v>165</v>
      </c>
      <c r="F94" s="96"/>
      <c r="G94" s="96">
        <v>3</v>
      </c>
      <c r="H94" s="96">
        <v>168</v>
      </c>
      <c r="I94" s="96">
        <v>17</v>
      </c>
    </row>
    <row r="95" spans="1:9" ht="30">
      <c r="A95" s="1159"/>
      <c r="B95" s="1165"/>
      <c r="C95" s="164" t="s">
        <v>777</v>
      </c>
      <c r="D95" s="96">
        <f t="shared" ref="D95:D96" si="9">H95+I95</f>
        <v>150</v>
      </c>
      <c r="E95" s="96">
        <v>118</v>
      </c>
      <c r="F95" s="96"/>
      <c r="G95" s="96">
        <v>2</v>
      </c>
      <c r="H95" s="96">
        <v>120</v>
      </c>
      <c r="I95" s="96">
        <v>30</v>
      </c>
    </row>
    <row r="96" spans="1:9" ht="30">
      <c r="A96" s="1159"/>
      <c r="B96" s="1165"/>
      <c r="C96" s="164" t="s">
        <v>778</v>
      </c>
      <c r="D96" s="96">
        <f t="shared" si="9"/>
        <v>159</v>
      </c>
      <c r="E96" s="709">
        <v>132</v>
      </c>
      <c r="F96" s="709"/>
      <c r="G96" s="709">
        <v>4</v>
      </c>
      <c r="H96" s="709">
        <v>136</v>
      </c>
      <c r="I96" s="709">
        <v>23</v>
      </c>
    </row>
    <row r="97" spans="1:14" ht="18.75" customHeight="1">
      <c r="A97" s="1159"/>
      <c r="B97" s="1165"/>
      <c r="C97" s="165" t="s">
        <v>10</v>
      </c>
      <c r="D97" s="281">
        <f>SUM(D94:D96)</f>
        <v>494</v>
      </c>
      <c r="E97" s="281">
        <f>SUM(E94:E96)</f>
        <v>415</v>
      </c>
      <c r="F97" s="281"/>
      <c r="G97" s="281">
        <f>SUM(G94:G96)</f>
        <v>9</v>
      </c>
      <c r="H97" s="281">
        <f>SUM(H94:H96)</f>
        <v>424</v>
      </c>
      <c r="I97" s="281">
        <f>SUM(I94:I96)</f>
        <v>70</v>
      </c>
    </row>
    <row r="98" spans="1:14">
      <c r="A98" s="1159">
        <v>22</v>
      </c>
      <c r="B98" s="1165" t="s">
        <v>437</v>
      </c>
      <c r="C98" s="159" t="s">
        <v>468</v>
      </c>
      <c r="D98" s="96">
        <v>38</v>
      </c>
      <c r="E98" s="96">
        <v>28</v>
      </c>
      <c r="F98" s="96">
        <v>10</v>
      </c>
      <c r="G98" s="96" t="s">
        <v>976</v>
      </c>
      <c r="H98" s="96">
        <v>38</v>
      </c>
      <c r="I98" s="96" t="s">
        <v>976</v>
      </c>
    </row>
    <row r="99" spans="1:14">
      <c r="A99" s="1159"/>
      <c r="B99" s="1165"/>
      <c r="C99" s="159" t="s">
        <v>763</v>
      </c>
      <c r="D99" s="96">
        <v>198</v>
      </c>
      <c r="E99" s="96">
        <v>36</v>
      </c>
      <c r="F99" s="96">
        <v>154</v>
      </c>
      <c r="G99" s="96" t="s">
        <v>976</v>
      </c>
      <c r="H99" s="96">
        <v>198</v>
      </c>
      <c r="I99" s="96">
        <v>8</v>
      </c>
    </row>
    <row r="100" spans="1:14">
      <c r="A100" s="1159"/>
      <c r="B100" s="1165"/>
      <c r="C100" s="159" t="s">
        <v>1283</v>
      </c>
      <c r="D100" s="96">
        <v>229</v>
      </c>
      <c r="E100" s="96">
        <v>94</v>
      </c>
      <c r="F100" s="96">
        <v>131</v>
      </c>
      <c r="G100" s="96" t="s">
        <v>976</v>
      </c>
      <c r="H100" s="96">
        <v>229</v>
      </c>
      <c r="I100" s="96">
        <v>4</v>
      </c>
    </row>
    <row r="101" spans="1:14">
      <c r="A101" s="1159"/>
      <c r="B101" s="1165"/>
      <c r="C101" s="165" t="s">
        <v>10</v>
      </c>
      <c r="D101" s="96">
        <f>SUM(D98:D100)</f>
        <v>465</v>
      </c>
      <c r="E101" s="96">
        <f>SUM(E98:E100)</f>
        <v>158</v>
      </c>
      <c r="F101" s="96">
        <f>SUM(F98:F100)</f>
        <v>295</v>
      </c>
      <c r="G101" s="96"/>
      <c r="H101" s="96">
        <f>SUM(H98:H100)</f>
        <v>465</v>
      </c>
      <c r="I101" s="96">
        <f>SUM(I98:I100)</f>
        <v>12</v>
      </c>
    </row>
    <row r="102" spans="1:14">
      <c r="A102" s="1159">
        <v>23</v>
      </c>
      <c r="B102" s="1165" t="s">
        <v>438</v>
      </c>
      <c r="C102" s="159" t="s">
        <v>765</v>
      </c>
      <c r="D102" s="96">
        <v>165</v>
      </c>
      <c r="E102" s="96">
        <v>108</v>
      </c>
      <c r="F102" s="96">
        <v>49</v>
      </c>
      <c r="G102" s="96">
        <v>1</v>
      </c>
      <c r="H102" s="351">
        <v>158</v>
      </c>
      <c r="I102" s="363" t="s">
        <v>976</v>
      </c>
    </row>
    <row r="103" spans="1:14">
      <c r="A103" s="1159"/>
      <c r="B103" s="1165"/>
      <c r="C103" s="159" t="s">
        <v>468</v>
      </c>
      <c r="D103" s="96">
        <v>167</v>
      </c>
      <c r="E103" s="96">
        <v>103</v>
      </c>
      <c r="F103" s="96">
        <v>55</v>
      </c>
      <c r="G103" s="96">
        <v>1</v>
      </c>
      <c r="H103" s="351">
        <v>159</v>
      </c>
      <c r="I103" s="96">
        <v>1</v>
      </c>
    </row>
    <row r="104" spans="1:14">
      <c r="A104" s="1159"/>
      <c r="B104" s="1165"/>
      <c r="C104" s="159" t="s">
        <v>779</v>
      </c>
      <c r="D104" s="96">
        <v>104</v>
      </c>
      <c r="E104" s="96">
        <v>88</v>
      </c>
      <c r="F104" s="96">
        <v>11</v>
      </c>
      <c r="G104" s="96">
        <v>0</v>
      </c>
      <c r="H104" s="351">
        <v>99</v>
      </c>
      <c r="I104" s="363" t="s">
        <v>976</v>
      </c>
    </row>
    <row r="105" spans="1:14">
      <c r="A105" s="1159"/>
      <c r="B105" s="1165"/>
      <c r="C105" s="159" t="s">
        <v>780</v>
      </c>
      <c r="D105" s="96">
        <v>50</v>
      </c>
      <c r="E105" s="96">
        <v>38</v>
      </c>
      <c r="F105" s="96">
        <v>12</v>
      </c>
      <c r="G105" s="96">
        <v>0</v>
      </c>
      <c r="H105" s="351">
        <v>50</v>
      </c>
      <c r="I105" s="363" t="s">
        <v>976</v>
      </c>
    </row>
    <row r="106" spans="1:14">
      <c r="A106" s="1159"/>
      <c r="B106" s="1165"/>
      <c r="C106" s="159" t="s">
        <v>746</v>
      </c>
      <c r="D106" s="96">
        <v>7</v>
      </c>
      <c r="E106" s="96">
        <v>8</v>
      </c>
      <c r="F106" s="96">
        <v>0</v>
      </c>
      <c r="G106" s="96">
        <v>0</v>
      </c>
      <c r="H106" s="351">
        <v>8</v>
      </c>
      <c r="I106" s="363" t="s">
        <v>976</v>
      </c>
    </row>
    <row r="107" spans="1:14">
      <c r="A107" s="1159"/>
      <c r="B107" s="1165"/>
      <c r="C107" s="159" t="s">
        <v>781</v>
      </c>
      <c r="D107" s="96">
        <v>57</v>
      </c>
      <c r="E107" s="96">
        <v>31</v>
      </c>
      <c r="F107" s="96">
        <v>8</v>
      </c>
      <c r="G107" s="96">
        <v>0</v>
      </c>
      <c r="H107" s="351">
        <v>39</v>
      </c>
      <c r="I107" s="363" t="s">
        <v>976</v>
      </c>
    </row>
    <row r="108" spans="1:14">
      <c r="A108" s="1159"/>
      <c r="B108" s="1165"/>
      <c r="C108" s="159" t="s">
        <v>782</v>
      </c>
      <c r="D108" s="96">
        <v>20</v>
      </c>
      <c r="E108" s="96">
        <v>16</v>
      </c>
      <c r="F108" s="96">
        <v>0</v>
      </c>
      <c r="G108" s="96">
        <v>0</v>
      </c>
      <c r="H108" s="351">
        <v>16</v>
      </c>
      <c r="I108" s="363" t="s">
        <v>976</v>
      </c>
      <c r="N108" s="88"/>
    </row>
    <row r="109" spans="1:14" ht="19.5" customHeight="1">
      <c r="A109" s="1159"/>
      <c r="B109" s="1165"/>
      <c r="C109" s="165" t="s">
        <v>10</v>
      </c>
      <c r="D109" s="281">
        <f t="shared" ref="D109:I109" si="10">SUM(D102:D108)</f>
        <v>570</v>
      </c>
      <c r="E109" s="281">
        <f t="shared" si="10"/>
        <v>392</v>
      </c>
      <c r="F109" s="281">
        <f t="shared" si="10"/>
        <v>135</v>
      </c>
      <c r="G109" s="281">
        <f t="shared" si="10"/>
        <v>2</v>
      </c>
      <c r="H109" s="361">
        <f t="shared" si="10"/>
        <v>529</v>
      </c>
      <c r="I109" s="96">
        <f t="shared" si="10"/>
        <v>1</v>
      </c>
    </row>
    <row r="110" spans="1:14">
      <c r="A110" s="1159">
        <v>24</v>
      </c>
      <c r="B110" s="1165" t="s">
        <v>439</v>
      </c>
      <c r="C110" s="164" t="s">
        <v>628</v>
      </c>
      <c r="D110" s="96">
        <v>38</v>
      </c>
      <c r="E110" s="96">
        <v>38</v>
      </c>
      <c r="F110" s="96">
        <v>0</v>
      </c>
      <c r="G110" s="96">
        <v>0</v>
      </c>
      <c r="H110" s="96">
        <v>38</v>
      </c>
      <c r="I110" s="363" t="s">
        <v>976</v>
      </c>
    </row>
    <row r="111" spans="1:14">
      <c r="A111" s="1159"/>
      <c r="B111" s="1165"/>
      <c r="C111" s="164" t="s">
        <v>629</v>
      </c>
      <c r="D111" s="96">
        <v>331</v>
      </c>
      <c r="E111" s="96">
        <v>323</v>
      </c>
      <c r="F111" s="96">
        <v>0</v>
      </c>
      <c r="G111" s="96">
        <v>3</v>
      </c>
      <c r="H111" s="96">
        <v>326</v>
      </c>
      <c r="I111" s="96">
        <v>5</v>
      </c>
    </row>
    <row r="112" spans="1:14" ht="18.75" customHeight="1">
      <c r="A112" s="1159"/>
      <c r="B112" s="1165"/>
      <c r="C112" s="165" t="s">
        <v>10</v>
      </c>
      <c r="D112" s="281">
        <f t="shared" ref="D112:I112" si="11">SUM(D110:D111)</f>
        <v>369</v>
      </c>
      <c r="E112" s="281">
        <f t="shared" si="11"/>
        <v>361</v>
      </c>
      <c r="F112" s="281">
        <f t="shared" si="11"/>
        <v>0</v>
      </c>
      <c r="G112" s="281">
        <f t="shared" si="11"/>
        <v>3</v>
      </c>
      <c r="H112" s="281">
        <f t="shared" si="11"/>
        <v>364</v>
      </c>
      <c r="I112" s="281">
        <f t="shared" si="11"/>
        <v>5</v>
      </c>
    </row>
    <row r="113" spans="1:9">
      <c r="A113" s="1159">
        <v>25</v>
      </c>
      <c r="B113" s="1165" t="s">
        <v>465</v>
      </c>
      <c r="C113" s="164" t="s">
        <v>466</v>
      </c>
      <c r="D113" s="96">
        <v>18</v>
      </c>
      <c r="E113" s="96">
        <v>18</v>
      </c>
      <c r="F113" s="96" t="s">
        <v>976</v>
      </c>
      <c r="G113" s="96"/>
      <c r="H113" s="96">
        <v>18</v>
      </c>
      <c r="I113" s="96" t="s">
        <v>976</v>
      </c>
    </row>
    <row r="114" spans="1:9">
      <c r="A114" s="1159"/>
      <c r="B114" s="1165"/>
      <c r="C114" s="164" t="s">
        <v>467</v>
      </c>
      <c r="D114" s="96">
        <v>83</v>
      </c>
      <c r="E114" s="96">
        <v>80</v>
      </c>
      <c r="F114" s="96">
        <v>3</v>
      </c>
      <c r="G114" s="96"/>
      <c r="H114" s="96">
        <v>83</v>
      </c>
      <c r="I114" s="96" t="s">
        <v>976</v>
      </c>
    </row>
    <row r="115" spans="1:9" ht="20.25" customHeight="1">
      <c r="A115" s="1159"/>
      <c r="B115" s="1165"/>
      <c r="C115" s="165" t="s">
        <v>10</v>
      </c>
      <c r="D115" s="281">
        <f>SUM(D113:D114)</f>
        <v>101</v>
      </c>
      <c r="E115" s="281">
        <f>SUM(E113:E114)</f>
        <v>98</v>
      </c>
      <c r="F115" s="281">
        <f>SUM(F113:F114)</f>
        <v>3</v>
      </c>
      <c r="G115" s="281"/>
      <c r="H115" s="281">
        <f>SUM(H113:H114)</f>
        <v>101</v>
      </c>
      <c r="I115" s="281"/>
    </row>
    <row r="116" spans="1:9">
      <c r="A116" s="1159">
        <v>26</v>
      </c>
      <c r="B116" s="1165" t="s">
        <v>462</v>
      </c>
      <c r="C116" s="385" t="s">
        <v>463</v>
      </c>
      <c r="D116" s="96">
        <v>70</v>
      </c>
      <c r="E116" s="96">
        <v>62</v>
      </c>
      <c r="F116" s="96">
        <v>2</v>
      </c>
      <c r="G116" s="96">
        <v>6</v>
      </c>
      <c r="H116" s="96">
        <v>70</v>
      </c>
      <c r="I116" s="363" t="s">
        <v>976</v>
      </c>
    </row>
    <row r="117" spans="1:9" ht="30">
      <c r="A117" s="1159"/>
      <c r="B117" s="1165"/>
      <c r="C117" s="385" t="s">
        <v>783</v>
      </c>
      <c r="D117" s="96">
        <v>56</v>
      </c>
      <c r="E117" s="96">
        <v>54</v>
      </c>
      <c r="F117" s="96">
        <v>2</v>
      </c>
      <c r="G117" s="96">
        <v>0</v>
      </c>
      <c r="H117" s="96">
        <v>56</v>
      </c>
      <c r="I117" s="363" t="s">
        <v>976</v>
      </c>
    </row>
    <row r="118" spans="1:9">
      <c r="A118" s="1159"/>
      <c r="B118" s="1165"/>
      <c r="C118" s="385" t="s">
        <v>464</v>
      </c>
      <c r="D118" s="96">
        <v>13</v>
      </c>
      <c r="E118" s="96">
        <v>12</v>
      </c>
      <c r="F118" s="96">
        <v>1</v>
      </c>
      <c r="G118" s="96">
        <v>0</v>
      </c>
      <c r="H118" s="96">
        <v>13</v>
      </c>
      <c r="I118" s="363" t="s">
        <v>976</v>
      </c>
    </row>
    <row r="119" spans="1:9" ht="19.5" customHeight="1">
      <c r="A119" s="1159"/>
      <c r="B119" s="1165"/>
      <c r="C119" s="384" t="s">
        <v>10</v>
      </c>
      <c r="D119" s="281">
        <v>139</v>
      </c>
      <c r="E119" s="281">
        <v>128</v>
      </c>
      <c r="F119" s="281">
        <v>5</v>
      </c>
      <c r="G119" s="281">
        <v>6</v>
      </c>
      <c r="H119" s="281">
        <v>139</v>
      </c>
      <c r="I119" s="363" t="s">
        <v>976</v>
      </c>
    </row>
    <row r="120" spans="1:9">
      <c r="A120" s="1159">
        <v>27</v>
      </c>
      <c r="B120" s="1165" t="s">
        <v>645</v>
      </c>
      <c r="C120" s="159" t="s">
        <v>764</v>
      </c>
      <c r="D120" s="96">
        <v>321</v>
      </c>
      <c r="E120" s="96">
        <v>312</v>
      </c>
      <c r="F120" s="96">
        <v>6</v>
      </c>
      <c r="G120" s="96">
        <v>3</v>
      </c>
      <c r="H120" s="96">
        <v>315</v>
      </c>
      <c r="I120" s="96">
        <v>2</v>
      </c>
    </row>
    <row r="121" spans="1:9">
      <c r="A121" s="1159"/>
      <c r="B121" s="1165"/>
      <c r="C121" s="159" t="s">
        <v>747</v>
      </c>
      <c r="D121" s="96">
        <v>141</v>
      </c>
      <c r="E121" s="96">
        <v>137</v>
      </c>
      <c r="F121" s="96">
        <v>1</v>
      </c>
      <c r="G121" s="96">
        <v>3</v>
      </c>
      <c r="H121" s="96">
        <v>139</v>
      </c>
      <c r="I121" s="363" t="s">
        <v>976</v>
      </c>
    </row>
    <row r="122" spans="1:9">
      <c r="A122" s="1159"/>
      <c r="B122" s="1165"/>
      <c r="C122" s="159" t="s">
        <v>690</v>
      </c>
      <c r="D122" s="96">
        <v>84</v>
      </c>
      <c r="E122" s="96">
        <v>79</v>
      </c>
      <c r="F122" s="96">
        <v>3</v>
      </c>
      <c r="G122" s="96">
        <v>2</v>
      </c>
      <c r="H122" s="96">
        <v>82</v>
      </c>
      <c r="I122" s="96">
        <v>3</v>
      </c>
    </row>
    <row r="123" spans="1:9">
      <c r="A123" s="1159"/>
      <c r="B123" s="1165"/>
      <c r="C123" s="159" t="s">
        <v>748</v>
      </c>
      <c r="D123" s="96">
        <v>52</v>
      </c>
      <c r="E123" s="96">
        <v>50</v>
      </c>
      <c r="F123" s="96">
        <v>1</v>
      </c>
      <c r="G123" s="96">
        <v>1</v>
      </c>
      <c r="H123" s="96">
        <v>51</v>
      </c>
      <c r="I123" s="363" t="s">
        <v>976</v>
      </c>
    </row>
    <row r="124" spans="1:9">
      <c r="A124" s="1159"/>
      <c r="B124" s="1165"/>
      <c r="C124" s="159" t="s">
        <v>659</v>
      </c>
      <c r="D124" s="96">
        <v>1218</v>
      </c>
      <c r="E124" s="96">
        <v>1509</v>
      </c>
      <c r="F124" s="363" t="s">
        <v>976</v>
      </c>
      <c r="G124" s="96"/>
      <c r="H124" s="96">
        <v>1509</v>
      </c>
      <c r="I124" s="363" t="s">
        <v>976</v>
      </c>
    </row>
    <row r="125" spans="1:9">
      <c r="A125" s="1159"/>
      <c r="B125" s="1165"/>
      <c r="C125" s="159" t="s">
        <v>750</v>
      </c>
      <c r="D125" s="96">
        <v>33</v>
      </c>
      <c r="E125" s="96">
        <v>31</v>
      </c>
      <c r="F125" s="96">
        <v>2</v>
      </c>
      <c r="G125" s="96"/>
      <c r="H125" s="363" t="s">
        <v>976</v>
      </c>
      <c r="I125" s="363" t="s">
        <v>976</v>
      </c>
    </row>
    <row r="126" spans="1:9" ht="21" customHeight="1">
      <c r="A126" s="1159"/>
      <c r="B126" s="1165"/>
      <c r="C126" s="165" t="s">
        <v>10</v>
      </c>
      <c r="D126" s="281">
        <f t="shared" ref="D126:I126" si="12">SUM(D120:D125)</f>
        <v>1849</v>
      </c>
      <c r="E126" s="281">
        <f t="shared" si="12"/>
        <v>2118</v>
      </c>
      <c r="F126" s="281">
        <f t="shared" si="12"/>
        <v>13</v>
      </c>
      <c r="G126" s="281">
        <f t="shared" si="12"/>
        <v>9</v>
      </c>
      <c r="H126" s="281">
        <f t="shared" si="12"/>
        <v>2096</v>
      </c>
      <c r="I126" s="281">
        <f t="shared" si="12"/>
        <v>5</v>
      </c>
    </row>
    <row r="127" spans="1:9">
      <c r="A127" s="1159">
        <v>28</v>
      </c>
      <c r="B127" s="1165" t="s">
        <v>457</v>
      </c>
      <c r="C127" s="164" t="s">
        <v>458</v>
      </c>
      <c r="D127" s="96">
        <v>326</v>
      </c>
      <c r="E127" s="96">
        <v>192</v>
      </c>
      <c r="F127" s="96">
        <v>107</v>
      </c>
      <c r="G127" s="96">
        <v>7</v>
      </c>
      <c r="H127" s="96">
        <v>306</v>
      </c>
      <c r="I127" s="96">
        <v>0</v>
      </c>
    </row>
    <row r="128" spans="1:9">
      <c r="A128" s="1159"/>
      <c r="B128" s="1165"/>
      <c r="C128" s="164" t="s">
        <v>459</v>
      </c>
      <c r="D128" s="96">
        <v>135</v>
      </c>
      <c r="E128" s="96">
        <v>58</v>
      </c>
      <c r="F128" s="96">
        <v>46</v>
      </c>
      <c r="G128" s="96">
        <v>0</v>
      </c>
      <c r="H128" s="96">
        <v>135</v>
      </c>
      <c r="I128" s="96">
        <v>0</v>
      </c>
    </row>
    <row r="129" spans="1:9">
      <c r="A129" s="1159"/>
      <c r="B129" s="1165"/>
      <c r="C129" s="164" t="s">
        <v>461</v>
      </c>
      <c r="D129" s="96">
        <v>52</v>
      </c>
      <c r="E129" s="96">
        <v>30</v>
      </c>
      <c r="F129" s="96">
        <v>43</v>
      </c>
      <c r="G129" s="96">
        <v>1</v>
      </c>
      <c r="H129" s="96">
        <v>52</v>
      </c>
      <c r="I129" s="96">
        <v>0</v>
      </c>
    </row>
    <row r="130" spans="1:9" ht="11.25" customHeight="1">
      <c r="A130" s="1159"/>
      <c r="B130" s="1165"/>
      <c r="C130" s="164" t="s">
        <v>460</v>
      </c>
      <c r="D130" s="96">
        <v>158</v>
      </c>
      <c r="E130" s="96">
        <v>100</v>
      </c>
      <c r="F130" s="96">
        <v>68</v>
      </c>
      <c r="G130" s="96">
        <v>3</v>
      </c>
      <c r="H130" s="96">
        <v>158</v>
      </c>
      <c r="I130" s="96">
        <v>0</v>
      </c>
    </row>
    <row r="131" spans="1:9" ht="18.75" customHeight="1">
      <c r="A131" s="1159"/>
      <c r="B131" s="1165"/>
      <c r="C131" s="165" t="s">
        <v>10</v>
      </c>
      <c r="D131" s="281">
        <f t="shared" ref="D131:I131" si="13">SUM(D127:D130)</f>
        <v>671</v>
      </c>
      <c r="E131" s="281">
        <f t="shared" si="13"/>
        <v>380</v>
      </c>
      <c r="F131" s="281">
        <f t="shared" si="13"/>
        <v>264</v>
      </c>
      <c r="G131" s="281">
        <f t="shared" si="13"/>
        <v>11</v>
      </c>
      <c r="H131" s="281">
        <f t="shared" si="13"/>
        <v>651</v>
      </c>
      <c r="I131" s="281">
        <f t="shared" si="13"/>
        <v>0</v>
      </c>
    </row>
    <row r="132" spans="1:9">
      <c r="A132" s="1159">
        <v>29</v>
      </c>
      <c r="B132" s="1165" t="s">
        <v>513</v>
      </c>
      <c r="C132" s="159" t="s">
        <v>647</v>
      </c>
      <c r="D132" s="96">
        <v>223</v>
      </c>
      <c r="E132" s="96">
        <v>131</v>
      </c>
      <c r="F132" s="96">
        <v>83</v>
      </c>
      <c r="G132" s="96"/>
      <c r="H132" s="96">
        <v>223</v>
      </c>
      <c r="I132" s="96">
        <v>9</v>
      </c>
    </row>
    <row r="133" spans="1:9">
      <c r="A133" s="1159"/>
      <c r="B133" s="1165"/>
      <c r="C133" s="159" t="s">
        <v>784</v>
      </c>
      <c r="D133" s="96">
        <v>87</v>
      </c>
      <c r="E133" s="96">
        <v>32</v>
      </c>
      <c r="F133" s="96">
        <v>47</v>
      </c>
      <c r="G133" s="96"/>
      <c r="H133" s="96">
        <v>87</v>
      </c>
      <c r="I133" s="96">
        <v>8</v>
      </c>
    </row>
    <row r="134" spans="1:9">
      <c r="A134" s="1159"/>
      <c r="B134" s="1165"/>
      <c r="C134" s="164" t="s">
        <v>785</v>
      </c>
      <c r="D134" s="96">
        <v>66</v>
      </c>
      <c r="E134" s="96">
        <v>35</v>
      </c>
      <c r="F134" s="96">
        <v>26</v>
      </c>
      <c r="G134" s="96"/>
      <c r="H134" s="96">
        <v>66</v>
      </c>
      <c r="I134" s="96">
        <v>5</v>
      </c>
    </row>
    <row r="135" spans="1:9">
      <c r="A135" s="1159"/>
      <c r="B135" s="1165"/>
      <c r="C135" s="164" t="s">
        <v>751</v>
      </c>
      <c r="D135" s="96">
        <v>140</v>
      </c>
      <c r="E135" s="96">
        <v>54</v>
      </c>
      <c r="F135" s="96">
        <v>74</v>
      </c>
      <c r="G135" s="96"/>
      <c r="H135" s="96">
        <v>140</v>
      </c>
      <c r="I135" s="96">
        <v>12</v>
      </c>
    </row>
    <row r="136" spans="1:9">
      <c r="A136" s="1159"/>
      <c r="B136" s="1165"/>
      <c r="C136" s="159" t="s">
        <v>752</v>
      </c>
      <c r="D136" s="96">
        <v>74</v>
      </c>
      <c r="E136" s="96">
        <v>12</v>
      </c>
      <c r="F136" s="96">
        <v>57</v>
      </c>
      <c r="G136" s="96"/>
      <c r="H136" s="96">
        <v>74</v>
      </c>
      <c r="I136" s="96">
        <v>5</v>
      </c>
    </row>
    <row r="137" spans="1:9" ht="18.75" customHeight="1">
      <c r="A137" s="1159"/>
      <c r="B137" s="1165"/>
      <c r="C137" s="165" t="s">
        <v>10</v>
      </c>
      <c r="D137" s="281">
        <f>SUM(D132:D136)</f>
        <v>590</v>
      </c>
      <c r="E137" s="281">
        <f>SUM(E132:E136)</f>
        <v>264</v>
      </c>
      <c r="F137" s="281">
        <f>SUM(F132:F136)</f>
        <v>287</v>
      </c>
      <c r="G137" s="281"/>
      <c r="H137" s="281">
        <f>SUM(H132:H136)</f>
        <v>590</v>
      </c>
      <c r="I137" s="281">
        <f>SUM(I132:I136)</f>
        <v>39</v>
      </c>
    </row>
    <row r="138" spans="1:9">
      <c r="A138" s="1159">
        <v>30</v>
      </c>
      <c r="B138" s="1165" t="s">
        <v>445</v>
      </c>
      <c r="C138" s="164" t="s">
        <v>630</v>
      </c>
      <c r="D138" s="96">
        <v>137</v>
      </c>
      <c r="E138" s="96">
        <v>130</v>
      </c>
      <c r="F138" s="96">
        <v>5</v>
      </c>
      <c r="G138" s="96">
        <v>2</v>
      </c>
      <c r="H138" s="96">
        <v>137</v>
      </c>
      <c r="I138" s="96">
        <v>0</v>
      </c>
    </row>
    <row r="139" spans="1:9">
      <c r="A139" s="1159"/>
      <c r="B139" s="1165"/>
      <c r="C139" s="164" t="s">
        <v>631</v>
      </c>
      <c r="D139" s="96">
        <v>142</v>
      </c>
      <c r="E139" s="96">
        <v>130</v>
      </c>
      <c r="F139" s="96">
        <v>12</v>
      </c>
      <c r="G139" s="96">
        <v>0</v>
      </c>
      <c r="H139" s="96">
        <v>142</v>
      </c>
      <c r="I139" s="96">
        <v>1</v>
      </c>
    </row>
    <row r="140" spans="1:9" ht="25.5" customHeight="1">
      <c r="A140" s="1159"/>
      <c r="B140" s="1165"/>
      <c r="C140" s="166" t="s">
        <v>10</v>
      </c>
      <c r="D140" s="281">
        <f t="shared" ref="D140:I140" si="14">SUM(D138:D139)</f>
        <v>279</v>
      </c>
      <c r="E140" s="281">
        <f t="shared" si="14"/>
        <v>260</v>
      </c>
      <c r="F140" s="281">
        <f t="shared" si="14"/>
        <v>17</v>
      </c>
      <c r="G140" s="281">
        <f t="shared" si="14"/>
        <v>2</v>
      </c>
      <c r="H140" s="281">
        <f t="shared" si="14"/>
        <v>279</v>
      </c>
      <c r="I140" s="281">
        <f t="shared" si="14"/>
        <v>1</v>
      </c>
    </row>
    <row r="141" spans="1:9">
      <c r="A141" s="905">
        <v>31</v>
      </c>
      <c r="B141" s="1165" t="s">
        <v>605</v>
      </c>
      <c r="C141" s="159" t="s">
        <v>649</v>
      </c>
      <c r="D141" s="96">
        <v>48</v>
      </c>
      <c r="E141" s="96">
        <v>28</v>
      </c>
      <c r="F141" s="96">
        <v>16</v>
      </c>
      <c r="G141" s="96">
        <v>4</v>
      </c>
      <c r="H141" s="96">
        <v>48</v>
      </c>
      <c r="I141" s="96">
        <v>1</v>
      </c>
    </row>
    <row r="142" spans="1:9">
      <c r="A142" s="905"/>
      <c r="B142" s="1165"/>
      <c r="C142" s="159" t="s">
        <v>753</v>
      </c>
      <c r="D142" s="96">
        <v>19</v>
      </c>
      <c r="E142" s="96">
        <v>13</v>
      </c>
      <c r="F142" s="96">
        <v>6</v>
      </c>
      <c r="G142" s="96" t="s">
        <v>976</v>
      </c>
      <c r="H142" s="96">
        <v>19</v>
      </c>
      <c r="I142" s="96">
        <v>2</v>
      </c>
    </row>
    <row r="143" spans="1:9">
      <c r="A143" s="905"/>
      <c r="B143" s="1165"/>
      <c r="C143" s="159" t="s">
        <v>754</v>
      </c>
      <c r="D143" s="96">
        <v>111</v>
      </c>
      <c r="E143" s="96">
        <v>20</v>
      </c>
      <c r="F143" s="96">
        <v>86</v>
      </c>
      <c r="G143" s="96">
        <v>5</v>
      </c>
      <c r="H143" s="96">
        <v>111</v>
      </c>
      <c r="I143" s="96">
        <v>10</v>
      </c>
    </row>
    <row r="144" spans="1:9" ht="19.5" customHeight="1">
      <c r="A144" s="905"/>
      <c r="B144" s="1165"/>
      <c r="C144" s="165" t="s">
        <v>10</v>
      </c>
      <c r="D144" s="281">
        <f t="shared" ref="D144:I144" si="15">SUM(D141:D143)</f>
        <v>178</v>
      </c>
      <c r="E144" s="281">
        <f t="shared" si="15"/>
        <v>61</v>
      </c>
      <c r="F144" s="281">
        <f t="shared" si="15"/>
        <v>108</v>
      </c>
      <c r="G144" s="281">
        <f t="shared" si="15"/>
        <v>9</v>
      </c>
      <c r="H144" s="281">
        <f t="shared" si="15"/>
        <v>178</v>
      </c>
      <c r="I144" s="281">
        <f t="shared" si="15"/>
        <v>13</v>
      </c>
    </row>
    <row r="145" spans="1:9">
      <c r="A145" s="1159">
        <v>32</v>
      </c>
      <c r="B145" s="1165" t="s">
        <v>456</v>
      </c>
      <c r="C145" s="168" t="s">
        <v>454</v>
      </c>
      <c r="D145" s="96">
        <v>185</v>
      </c>
      <c r="E145" s="96">
        <v>120</v>
      </c>
      <c r="F145" s="96">
        <v>65</v>
      </c>
      <c r="G145" s="96">
        <v>0</v>
      </c>
      <c r="H145" s="96">
        <v>185</v>
      </c>
      <c r="I145" s="96">
        <v>0</v>
      </c>
    </row>
    <row r="146" spans="1:9">
      <c r="A146" s="1159"/>
      <c r="B146" s="1165"/>
      <c r="C146" s="168" t="s">
        <v>455</v>
      </c>
      <c r="D146" s="96">
        <v>97</v>
      </c>
      <c r="E146" s="96">
        <v>68</v>
      </c>
      <c r="F146" s="96">
        <v>29</v>
      </c>
      <c r="G146" s="96">
        <v>2</v>
      </c>
      <c r="H146" s="96">
        <v>97</v>
      </c>
      <c r="I146" s="96">
        <v>0</v>
      </c>
    </row>
    <row r="147" spans="1:9" ht="21.75" customHeight="1">
      <c r="A147" s="1159"/>
      <c r="B147" s="1165"/>
      <c r="C147" s="165" t="s">
        <v>10</v>
      </c>
      <c r="D147" s="281">
        <f t="shared" ref="D147:I147" si="16">SUM(D145:D146)</f>
        <v>282</v>
      </c>
      <c r="E147" s="281">
        <f t="shared" si="16"/>
        <v>188</v>
      </c>
      <c r="F147" s="281">
        <f t="shared" si="16"/>
        <v>94</v>
      </c>
      <c r="G147" s="281">
        <f t="shared" si="16"/>
        <v>2</v>
      </c>
      <c r="H147" s="281">
        <f t="shared" si="16"/>
        <v>282</v>
      </c>
      <c r="I147" s="281">
        <f t="shared" si="16"/>
        <v>0</v>
      </c>
    </row>
    <row r="185" spans="9:9">
      <c r="I185" s="84">
        <v>61</v>
      </c>
    </row>
  </sheetData>
  <mergeCells count="74">
    <mergeCell ref="B141:B144"/>
    <mergeCell ref="B145:B147"/>
    <mergeCell ref="A1:I1"/>
    <mergeCell ref="F4:F5"/>
    <mergeCell ref="E2:G3"/>
    <mergeCell ref="B116:B119"/>
    <mergeCell ref="B120:B126"/>
    <mergeCell ref="B127:B131"/>
    <mergeCell ref="B132:B137"/>
    <mergeCell ref="B138:B140"/>
    <mergeCell ref="B94:B97"/>
    <mergeCell ref="B98:B101"/>
    <mergeCell ref="B102:B109"/>
    <mergeCell ref="B110:B112"/>
    <mergeCell ref="B113:B115"/>
    <mergeCell ref="B74:B76"/>
    <mergeCell ref="B77:B79"/>
    <mergeCell ref="B80:B82"/>
    <mergeCell ref="B83:B89"/>
    <mergeCell ref="B90:B93"/>
    <mergeCell ref="B49:B57"/>
    <mergeCell ref="B58:B61"/>
    <mergeCell ref="B62:B65"/>
    <mergeCell ref="B66:B69"/>
    <mergeCell ref="B70:B73"/>
    <mergeCell ref="B26:B28"/>
    <mergeCell ref="B29:B32"/>
    <mergeCell ref="B33:B37"/>
    <mergeCell ref="B38:B43"/>
    <mergeCell ref="B44:B48"/>
    <mergeCell ref="B6:B9"/>
    <mergeCell ref="B10:B14"/>
    <mergeCell ref="B15:B16"/>
    <mergeCell ref="B17:B20"/>
    <mergeCell ref="B21:B25"/>
    <mergeCell ref="I2:I5"/>
    <mergeCell ref="E4:E5"/>
    <mergeCell ref="G4:G5"/>
    <mergeCell ref="A2:B5"/>
    <mergeCell ref="H2:H5"/>
    <mergeCell ref="C2:C5"/>
    <mergeCell ref="D2:D5"/>
    <mergeCell ref="A6:A9"/>
    <mergeCell ref="A10:A14"/>
    <mergeCell ref="A15:A16"/>
    <mergeCell ref="A17:A20"/>
    <mergeCell ref="A21:A25"/>
    <mergeCell ref="A26:A28"/>
    <mergeCell ref="A29:A32"/>
    <mergeCell ref="A33:A37"/>
    <mergeCell ref="A38:A43"/>
    <mergeCell ref="A44:A48"/>
    <mergeCell ref="A49:A57"/>
    <mergeCell ref="A58:A61"/>
    <mergeCell ref="A62:A65"/>
    <mergeCell ref="A66:A69"/>
    <mergeCell ref="A70:A73"/>
    <mergeCell ref="A74:A76"/>
    <mergeCell ref="A77:A79"/>
    <mergeCell ref="A80:A82"/>
    <mergeCell ref="A83:A89"/>
    <mergeCell ref="A90:A93"/>
    <mergeCell ref="A94:A97"/>
    <mergeCell ref="A98:A101"/>
    <mergeCell ref="A102:A109"/>
    <mergeCell ref="A110:A112"/>
    <mergeCell ref="A113:A115"/>
    <mergeCell ref="A141:A144"/>
    <mergeCell ref="A145:A147"/>
    <mergeCell ref="A116:A119"/>
    <mergeCell ref="A120:A126"/>
    <mergeCell ref="A127:A131"/>
    <mergeCell ref="A132:A137"/>
    <mergeCell ref="A138:A140"/>
  </mergeCells>
  <pageMargins left="1.2" right="0.511811023622047" top="0.74803149606299202" bottom="0.74803149606299202" header="0.31496062992126" footer="0.31496062992126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G29"/>
  <sheetViews>
    <sheetView view="pageBreakPreview" topLeftCell="A18" zoomScale="60" workbookViewId="0">
      <selection activeCell="C25" sqref="C25:J25"/>
    </sheetView>
  </sheetViews>
  <sheetFormatPr defaultRowHeight="15"/>
  <cols>
    <col min="2" max="2" width="5.5703125" customWidth="1"/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7">
      <c r="C17" s="9"/>
      <c r="D17" s="9"/>
    </row>
    <row r="18" spans="3:7">
      <c r="C18" s="9"/>
      <c r="D18" s="9"/>
    </row>
    <row r="19" spans="3:7">
      <c r="C19" s="9"/>
      <c r="D19" s="9"/>
    </row>
    <row r="20" spans="3:7">
      <c r="C20" s="9"/>
      <c r="D20" s="9"/>
    </row>
    <row r="22" spans="3:7">
      <c r="C22" s="9"/>
    </row>
    <row r="23" spans="3:7">
      <c r="C23" s="9"/>
      <c r="D23" s="9"/>
    </row>
    <row r="24" spans="3:7">
      <c r="C24" s="9"/>
    </row>
    <row r="25" spans="3:7" ht="46.5">
      <c r="C25" s="574" t="s">
        <v>221</v>
      </c>
      <c r="D25" s="561"/>
      <c r="E25" s="561"/>
      <c r="F25" s="561"/>
      <c r="G25" s="561"/>
    </row>
    <row r="26" spans="3:7">
      <c r="C26" s="9"/>
      <c r="D26" s="9"/>
    </row>
    <row r="27" spans="3:7">
      <c r="C27" s="9"/>
      <c r="D27" s="9"/>
    </row>
    <row r="28" spans="3:7">
      <c r="C28" s="9"/>
      <c r="D28" s="9"/>
    </row>
    <row r="29" spans="3:7">
      <c r="C29" s="9"/>
      <c r="D29" s="9"/>
    </row>
  </sheetData>
  <pageMargins left="1" right="0.3" top="0.5" bottom="0.3" header="0" footer="0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K25" sqref="K25"/>
    </sheetView>
  </sheetViews>
  <sheetFormatPr defaultColWidth="9.140625" defaultRowHeight="15"/>
  <cols>
    <col min="1" max="1" width="3.28515625" style="381" customWidth="1"/>
    <col min="2" max="2" width="23" style="84" customWidth="1"/>
    <col min="3" max="3" width="11" style="84" customWidth="1"/>
    <col min="4" max="4" width="8.140625" style="84" customWidth="1"/>
    <col min="5" max="5" width="7.5703125" style="84" customWidth="1"/>
    <col min="6" max="6" width="9.5703125" style="84" customWidth="1"/>
    <col min="7" max="7" width="8" style="84" customWidth="1"/>
    <col min="8" max="8" width="10.85546875" style="84" customWidth="1"/>
    <col min="9" max="16384" width="9.140625" style="84"/>
  </cols>
  <sheetData>
    <row r="1" spans="1:8" ht="21" customHeight="1">
      <c r="A1" s="1173" t="s">
        <v>381</v>
      </c>
      <c r="B1" s="1173"/>
      <c r="C1" s="1173"/>
      <c r="D1" s="1173"/>
      <c r="E1" s="1173"/>
      <c r="F1" s="1173"/>
      <c r="G1" s="1173"/>
      <c r="H1" s="1173"/>
    </row>
    <row r="2" spans="1:8" ht="45" customHeight="1">
      <c r="A2" s="1174" t="s">
        <v>216</v>
      </c>
      <c r="B2" s="1175"/>
      <c r="C2" s="1092" t="s">
        <v>293</v>
      </c>
      <c r="D2" s="1178" t="s">
        <v>292</v>
      </c>
      <c r="E2" s="1178"/>
      <c r="F2" s="1092" t="s">
        <v>294</v>
      </c>
      <c r="G2" s="1178" t="s">
        <v>292</v>
      </c>
      <c r="H2" s="1178"/>
    </row>
    <row r="3" spans="1:8">
      <c r="A3" s="1176"/>
      <c r="B3" s="1177"/>
      <c r="C3" s="1092"/>
      <c r="D3" s="226" t="s">
        <v>111</v>
      </c>
      <c r="E3" s="226" t="s">
        <v>112</v>
      </c>
      <c r="F3" s="1092"/>
      <c r="G3" s="226" t="s">
        <v>111</v>
      </c>
      <c r="H3" s="226" t="s">
        <v>112</v>
      </c>
    </row>
    <row r="4" spans="1:8">
      <c r="A4" s="273">
        <v>1</v>
      </c>
      <c r="B4" s="109" t="s">
        <v>416</v>
      </c>
      <c r="C4" s="109">
        <v>16</v>
      </c>
      <c r="D4" s="109">
        <v>12</v>
      </c>
      <c r="E4" s="109">
        <v>15</v>
      </c>
      <c r="F4" s="109">
        <v>35</v>
      </c>
      <c r="G4" s="109">
        <v>21</v>
      </c>
      <c r="H4" s="109">
        <v>29</v>
      </c>
    </row>
    <row r="5" spans="1:8">
      <c r="A5" s="273">
        <v>2</v>
      </c>
      <c r="B5" s="109" t="s">
        <v>527</v>
      </c>
      <c r="C5" s="109">
        <v>20</v>
      </c>
      <c r="D5" s="109">
        <v>3</v>
      </c>
      <c r="E5" s="109">
        <v>2</v>
      </c>
      <c r="F5" s="109">
        <v>105</v>
      </c>
      <c r="G5" s="109">
        <v>24</v>
      </c>
      <c r="H5" s="109">
        <v>2</v>
      </c>
    </row>
    <row r="6" spans="1:8">
      <c r="A6" s="273">
        <v>3</v>
      </c>
      <c r="B6" s="109" t="s">
        <v>418</v>
      </c>
      <c r="C6" s="109">
        <v>21</v>
      </c>
      <c r="D6" s="109">
        <v>0</v>
      </c>
      <c r="E6" s="109">
        <v>0</v>
      </c>
      <c r="F6" s="109">
        <v>73</v>
      </c>
      <c r="G6" s="109">
        <v>0</v>
      </c>
      <c r="H6" s="109">
        <v>0</v>
      </c>
    </row>
    <row r="7" spans="1:8">
      <c r="A7" s="273">
        <v>4</v>
      </c>
      <c r="B7" s="109" t="s">
        <v>419</v>
      </c>
      <c r="C7" s="109">
        <v>22</v>
      </c>
      <c r="D7" s="109">
        <v>3</v>
      </c>
      <c r="E7" s="109">
        <v>1</v>
      </c>
      <c r="F7" s="109">
        <v>89</v>
      </c>
      <c r="G7" s="109">
        <v>9</v>
      </c>
      <c r="H7" s="109">
        <v>6</v>
      </c>
    </row>
    <row r="8" spans="1:8">
      <c r="A8" s="273">
        <v>5</v>
      </c>
      <c r="B8" s="109" t="s">
        <v>420</v>
      </c>
      <c r="C8" s="109">
        <v>19</v>
      </c>
      <c r="D8" s="109">
        <v>7</v>
      </c>
      <c r="E8" s="109">
        <v>9</v>
      </c>
      <c r="F8" s="109">
        <v>71</v>
      </c>
      <c r="G8" s="109">
        <v>26</v>
      </c>
      <c r="H8" s="109">
        <v>19</v>
      </c>
    </row>
    <row r="9" spans="1:8">
      <c r="A9" s="273">
        <v>6</v>
      </c>
      <c r="B9" s="109" t="s">
        <v>421</v>
      </c>
      <c r="C9" s="109">
        <v>10</v>
      </c>
      <c r="D9" s="109"/>
      <c r="E9" s="109"/>
      <c r="F9" s="109">
        <v>20</v>
      </c>
      <c r="G9" s="109"/>
      <c r="H9" s="109"/>
    </row>
    <row r="10" spans="1:8">
      <c r="A10" s="273">
        <v>7</v>
      </c>
      <c r="B10" s="109" t="s">
        <v>422</v>
      </c>
      <c r="C10" s="109">
        <v>8</v>
      </c>
      <c r="D10" s="109">
        <v>11</v>
      </c>
      <c r="E10" s="109">
        <v>5</v>
      </c>
      <c r="F10" s="109">
        <v>20</v>
      </c>
      <c r="G10" s="109">
        <v>14</v>
      </c>
      <c r="H10" s="109">
        <v>12</v>
      </c>
    </row>
    <row r="11" spans="1:8">
      <c r="A11" s="273">
        <v>8</v>
      </c>
      <c r="B11" s="109" t="s">
        <v>423</v>
      </c>
      <c r="C11" s="109">
        <v>1</v>
      </c>
      <c r="D11" s="109">
        <v>0</v>
      </c>
      <c r="E11" s="109">
        <v>0</v>
      </c>
      <c r="F11" s="109">
        <v>17</v>
      </c>
      <c r="G11" s="109">
        <v>14</v>
      </c>
      <c r="H11" s="109">
        <v>1</v>
      </c>
    </row>
    <row r="12" spans="1:8">
      <c r="A12" s="273">
        <v>9</v>
      </c>
      <c r="B12" s="109" t="s">
        <v>424</v>
      </c>
      <c r="C12" s="109">
        <v>19</v>
      </c>
      <c r="D12" s="109">
        <v>27</v>
      </c>
      <c r="E12" s="109">
        <v>23</v>
      </c>
      <c r="F12" s="109">
        <v>35</v>
      </c>
      <c r="G12" s="109">
        <v>37</v>
      </c>
      <c r="H12" s="109">
        <v>29</v>
      </c>
    </row>
    <row r="13" spans="1:8">
      <c r="A13" s="273">
        <v>10</v>
      </c>
      <c r="B13" s="109" t="s">
        <v>512</v>
      </c>
      <c r="C13" s="109">
        <v>8</v>
      </c>
      <c r="D13" s="109">
        <v>5</v>
      </c>
      <c r="E13" s="109">
        <v>3</v>
      </c>
      <c r="F13" s="109">
        <v>49</v>
      </c>
      <c r="G13" s="109">
        <v>11</v>
      </c>
      <c r="H13" s="109">
        <v>5</v>
      </c>
    </row>
    <row r="14" spans="1:8">
      <c r="A14" s="273">
        <v>11</v>
      </c>
      <c r="B14" s="109" t="s">
        <v>426</v>
      </c>
      <c r="C14" s="109">
        <v>5</v>
      </c>
      <c r="D14" s="109">
        <v>3</v>
      </c>
      <c r="E14" s="109">
        <v>4</v>
      </c>
      <c r="F14" s="109">
        <v>20</v>
      </c>
      <c r="G14" s="109">
        <v>9</v>
      </c>
      <c r="H14" s="109">
        <v>7</v>
      </c>
    </row>
    <row r="15" spans="1:8">
      <c r="A15" s="273">
        <v>12</v>
      </c>
      <c r="B15" s="109" t="s">
        <v>427</v>
      </c>
      <c r="C15" s="109">
        <v>10</v>
      </c>
      <c r="D15" s="109">
        <v>1</v>
      </c>
      <c r="E15" s="109">
        <v>2</v>
      </c>
      <c r="F15" s="109">
        <v>18</v>
      </c>
      <c r="G15" s="109">
        <v>3</v>
      </c>
      <c r="H15" s="109">
        <v>2</v>
      </c>
    </row>
    <row r="16" spans="1:8">
      <c r="A16" s="273">
        <v>13</v>
      </c>
      <c r="B16" s="109" t="s">
        <v>428</v>
      </c>
      <c r="C16" s="109">
        <v>46</v>
      </c>
      <c r="D16" s="109"/>
      <c r="E16" s="109"/>
      <c r="F16" s="109">
        <v>103</v>
      </c>
      <c r="G16" s="109"/>
      <c r="H16" s="109"/>
    </row>
    <row r="17" spans="1:8">
      <c r="A17" s="273">
        <v>14</v>
      </c>
      <c r="B17" s="109" t="s">
        <v>429</v>
      </c>
      <c r="C17" s="109">
        <v>15</v>
      </c>
      <c r="D17" s="109">
        <v>10</v>
      </c>
      <c r="E17" s="109">
        <v>17</v>
      </c>
      <c r="F17" s="109">
        <v>123</v>
      </c>
      <c r="G17" s="109">
        <v>10</v>
      </c>
      <c r="H17" s="109">
        <v>15</v>
      </c>
    </row>
    <row r="18" spans="1:8">
      <c r="A18" s="273">
        <v>15</v>
      </c>
      <c r="B18" s="109" t="s">
        <v>430</v>
      </c>
      <c r="C18" s="109">
        <v>13</v>
      </c>
      <c r="D18" s="109">
        <v>4</v>
      </c>
      <c r="E18" s="109">
        <v>3</v>
      </c>
      <c r="F18" s="109">
        <v>38</v>
      </c>
      <c r="G18" s="109">
        <v>7</v>
      </c>
      <c r="H18" s="109">
        <v>8</v>
      </c>
    </row>
    <row r="19" spans="1:8">
      <c r="A19" s="273">
        <v>16</v>
      </c>
      <c r="B19" s="109" t="s">
        <v>431</v>
      </c>
      <c r="C19" s="109">
        <v>1</v>
      </c>
      <c r="D19" s="109">
        <v>0</v>
      </c>
      <c r="E19" s="109">
        <v>0</v>
      </c>
      <c r="F19" s="109">
        <v>26</v>
      </c>
      <c r="G19" s="109">
        <v>15</v>
      </c>
      <c r="H19" s="109">
        <v>13</v>
      </c>
    </row>
    <row r="20" spans="1:8">
      <c r="A20" s="273">
        <v>17</v>
      </c>
      <c r="B20" s="109" t="s">
        <v>432</v>
      </c>
      <c r="C20" s="109">
        <v>14</v>
      </c>
      <c r="D20" s="109" t="s">
        <v>976</v>
      </c>
      <c r="E20" s="109" t="s">
        <v>976</v>
      </c>
      <c r="F20" s="109">
        <v>49</v>
      </c>
      <c r="G20" s="109">
        <v>5</v>
      </c>
      <c r="H20" s="109">
        <v>1</v>
      </c>
    </row>
    <row r="21" spans="1:8">
      <c r="A21" s="273">
        <v>18</v>
      </c>
      <c r="B21" s="109" t="s">
        <v>433</v>
      </c>
      <c r="C21" s="109">
        <v>15</v>
      </c>
      <c r="D21" s="109">
        <v>7</v>
      </c>
      <c r="E21" s="109">
        <v>5</v>
      </c>
      <c r="F21" s="109">
        <v>66</v>
      </c>
      <c r="G21" s="109">
        <v>14</v>
      </c>
      <c r="H21" s="109">
        <v>16</v>
      </c>
    </row>
    <row r="22" spans="1:8">
      <c r="A22" s="273">
        <v>19</v>
      </c>
      <c r="B22" s="109" t="s">
        <v>434</v>
      </c>
      <c r="C22" s="109">
        <v>5</v>
      </c>
      <c r="D22" s="109"/>
      <c r="E22" s="109"/>
      <c r="F22" s="109">
        <v>32</v>
      </c>
      <c r="G22" s="109">
        <v>13</v>
      </c>
      <c r="H22" s="109">
        <v>5</v>
      </c>
    </row>
    <row r="23" spans="1:8">
      <c r="A23" s="273">
        <v>20</v>
      </c>
      <c r="B23" s="109" t="s">
        <v>435</v>
      </c>
      <c r="C23" s="109">
        <v>21</v>
      </c>
      <c r="D23" s="109">
        <v>6</v>
      </c>
      <c r="E23" s="109">
        <v>9</v>
      </c>
      <c r="F23" s="109">
        <v>80</v>
      </c>
      <c r="G23" s="109">
        <v>21</v>
      </c>
      <c r="H23" s="109">
        <v>26</v>
      </c>
    </row>
    <row r="24" spans="1:8">
      <c r="A24" s="273">
        <v>21</v>
      </c>
      <c r="B24" s="109" t="s">
        <v>436</v>
      </c>
      <c r="C24" s="109">
        <v>10</v>
      </c>
      <c r="D24" s="109">
        <v>3</v>
      </c>
      <c r="E24" s="109">
        <v>5</v>
      </c>
      <c r="F24" s="109">
        <v>12</v>
      </c>
      <c r="G24" s="109">
        <v>6</v>
      </c>
      <c r="H24" s="109">
        <v>4</v>
      </c>
    </row>
    <row r="25" spans="1:8">
      <c r="A25" s="273">
        <v>22</v>
      </c>
      <c r="B25" s="109" t="s">
        <v>437</v>
      </c>
      <c r="C25" s="109">
        <v>11</v>
      </c>
      <c r="D25" s="109">
        <v>5</v>
      </c>
      <c r="E25" s="109">
        <v>8</v>
      </c>
      <c r="F25" s="109">
        <v>45</v>
      </c>
      <c r="G25" s="109">
        <v>18</v>
      </c>
      <c r="H25" s="109">
        <v>23</v>
      </c>
    </row>
    <row r="26" spans="1:8">
      <c r="A26" s="273">
        <v>23</v>
      </c>
      <c r="B26" s="109" t="s">
        <v>438</v>
      </c>
      <c r="C26" s="109">
        <v>16</v>
      </c>
      <c r="D26" s="109">
        <v>6</v>
      </c>
      <c r="E26" s="109">
        <v>7</v>
      </c>
      <c r="F26" s="109">
        <v>43</v>
      </c>
      <c r="G26" s="109">
        <v>13</v>
      </c>
      <c r="H26" s="109">
        <v>9</v>
      </c>
    </row>
    <row r="27" spans="1:8">
      <c r="A27" s="273">
        <v>24</v>
      </c>
      <c r="B27" s="109" t="s">
        <v>439</v>
      </c>
      <c r="C27" s="109">
        <v>17</v>
      </c>
      <c r="D27" s="109">
        <v>5</v>
      </c>
      <c r="E27" s="109">
        <v>6</v>
      </c>
      <c r="F27" s="109">
        <v>36</v>
      </c>
      <c r="G27" s="109">
        <v>10</v>
      </c>
      <c r="H27" s="109">
        <v>8</v>
      </c>
    </row>
    <row r="28" spans="1:8">
      <c r="A28" s="273">
        <v>25</v>
      </c>
      <c r="B28" s="109" t="s">
        <v>440</v>
      </c>
      <c r="C28" s="109">
        <v>11</v>
      </c>
      <c r="D28" s="109">
        <v>5</v>
      </c>
      <c r="E28" s="109">
        <v>2</v>
      </c>
      <c r="F28" s="109">
        <v>8</v>
      </c>
      <c r="G28" s="109">
        <v>2</v>
      </c>
      <c r="H28" s="109">
        <v>4</v>
      </c>
    </row>
    <row r="29" spans="1:8">
      <c r="A29" s="273">
        <v>26</v>
      </c>
      <c r="B29" s="109" t="s">
        <v>451</v>
      </c>
      <c r="C29" s="109">
        <v>26</v>
      </c>
      <c r="D29" s="109">
        <v>0</v>
      </c>
      <c r="E29" s="109">
        <v>0</v>
      </c>
      <c r="F29" s="109">
        <v>31</v>
      </c>
      <c r="G29" s="109">
        <v>0</v>
      </c>
      <c r="H29" s="109">
        <v>0</v>
      </c>
    </row>
    <row r="30" spans="1:8">
      <c r="A30" s="273">
        <v>27</v>
      </c>
      <c r="B30" s="109" t="s">
        <v>452</v>
      </c>
      <c r="C30" s="109">
        <v>26</v>
      </c>
      <c r="D30" s="109">
        <v>18</v>
      </c>
      <c r="E30" s="109">
        <v>27</v>
      </c>
      <c r="F30" s="109">
        <v>46</v>
      </c>
      <c r="G30" s="109">
        <v>26</v>
      </c>
      <c r="H30" s="109">
        <v>29</v>
      </c>
    </row>
    <row r="31" spans="1:8">
      <c r="A31" s="273">
        <v>28</v>
      </c>
      <c r="B31" s="109" t="s">
        <v>443</v>
      </c>
      <c r="C31" s="109">
        <v>32</v>
      </c>
      <c r="D31" s="109"/>
      <c r="E31" s="109"/>
      <c r="F31" s="109">
        <v>65</v>
      </c>
      <c r="G31" s="109">
        <v>4</v>
      </c>
      <c r="H31" s="109">
        <v>3</v>
      </c>
    </row>
    <row r="32" spans="1:8">
      <c r="A32" s="273">
        <v>29</v>
      </c>
      <c r="B32" s="109" t="s">
        <v>513</v>
      </c>
      <c r="C32" s="109">
        <v>32</v>
      </c>
      <c r="D32" s="109" t="s">
        <v>976</v>
      </c>
      <c r="E32" s="109" t="s">
        <v>976</v>
      </c>
      <c r="F32" s="109">
        <v>65</v>
      </c>
      <c r="G32" s="109">
        <v>4</v>
      </c>
      <c r="H32" s="109">
        <v>3</v>
      </c>
    </row>
    <row r="33" spans="1:8">
      <c r="A33" s="273">
        <v>30</v>
      </c>
      <c r="B33" s="109" t="s">
        <v>445</v>
      </c>
      <c r="C33" s="109">
        <v>15</v>
      </c>
      <c r="D33" s="109">
        <v>13</v>
      </c>
      <c r="E33" s="109">
        <v>14</v>
      </c>
      <c r="F33" s="109">
        <v>70</v>
      </c>
      <c r="G33" s="109">
        <v>4</v>
      </c>
      <c r="H33" s="109">
        <v>3</v>
      </c>
    </row>
    <row r="34" spans="1:8">
      <c r="A34" s="273">
        <v>31</v>
      </c>
      <c r="B34" s="109" t="s">
        <v>605</v>
      </c>
      <c r="C34" s="109"/>
      <c r="D34" s="109"/>
      <c r="E34" s="109"/>
      <c r="F34" s="109">
        <v>37</v>
      </c>
      <c r="G34" s="109"/>
      <c r="H34" s="109"/>
    </row>
    <row r="35" spans="1:8">
      <c r="A35" s="273">
        <v>32</v>
      </c>
      <c r="B35" s="109" t="s">
        <v>453</v>
      </c>
      <c r="C35" s="109">
        <v>12</v>
      </c>
      <c r="D35" s="109">
        <v>2</v>
      </c>
      <c r="E35" s="109">
        <v>5</v>
      </c>
      <c r="F35" s="109">
        <v>63</v>
      </c>
      <c r="G35" s="109">
        <v>9</v>
      </c>
      <c r="H35" s="109">
        <v>13</v>
      </c>
    </row>
    <row r="36" spans="1:8">
      <c r="A36" s="1172" t="s">
        <v>10</v>
      </c>
      <c r="B36" s="1172"/>
      <c r="C36" s="318">
        <f>SUM(C4:C35)</f>
        <v>497</v>
      </c>
      <c r="D36" s="318">
        <f t="shared" ref="D36:H36" si="0">SUM(D4:D35)</f>
        <v>156</v>
      </c>
      <c r="E36" s="318">
        <f t="shared" si="0"/>
        <v>172</v>
      </c>
      <c r="F36" s="318">
        <f t="shared" si="0"/>
        <v>1590</v>
      </c>
      <c r="G36" s="318">
        <f t="shared" si="0"/>
        <v>349</v>
      </c>
      <c r="H36" s="318">
        <f t="shared" si="0"/>
        <v>295</v>
      </c>
    </row>
    <row r="48" spans="1:8">
      <c r="H48" s="84">
        <v>62</v>
      </c>
    </row>
  </sheetData>
  <mergeCells count="7">
    <mergeCell ref="A36:B36"/>
    <mergeCell ref="A1:H1"/>
    <mergeCell ref="A2:B3"/>
    <mergeCell ref="G2:H2"/>
    <mergeCell ref="C2:C3"/>
    <mergeCell ref="F2:F3"/>
    <mergeCell ref="D2:E2"/>
  </mergeCells>
  <pageMargins left="1.2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19" workbookViewId="0">
      <selection sqref="A1:J1"/>
    </sheetView>
  </sheetViews>
  <sheetFormatPr defaultColWidth="9.140625" defaultRowHeight="15"/>
  <cols>
    <col min="1" max="1" width="3.42578125" style="84" customWidth="1"/>
    <col min="2" max="2" width="18.85546875" style="84" customWidth="1"/>
    <col min="3" max="3" width="5.7109375" style="84" customWidth="1"/>
    <col min="4" max="4" width="5.85546875" style="84" customWidth="1"/>
    <col min="5" max="6" width="5.7109375" style="84" customWidth="1"/>
    <col min="7" max="7" width="7.42578125" style="84" customWidth="1"/>
    <col min="8" max="8" width="6.140625" style="84" customWidth="1"/>
    <col min="9" max="9" width="6.42578125" style="84" customWidth="1"/>
    <col min="10" max="10" width="9.140625" style="85" customWidth="1"/>
    <col min="11" max="16384" width="9.140625" style="84"/>
  </cols>
  <sheetData>
    <row r="1" spans="1:13" ht="35.25" customHeight="1">
      <c r="A1" s="1180" t="s">
        <v>1492</v>
      </c>
      <c r="B1" s="1180"/>
      <c r="C1" s="1180"/>
      <c r="D1" s="1180"/>
      <c r="E1" s="1180"/>
      <c r="F1" s="1180"/>
      <c r="G1" s="1180"/>
      <c r="H1" s="1180"/>
      <c r="I1" s="1180"/>
      <c r="J1" s="1180"/>
      <c r="K1" s="366"/>
      <c r="L1" s="366"/>
      <c r="M1" s="366"/>
    </row>
    <row r="2" spans="1:13" ht="30.6" customHeight="1">
      <c r="A2" s="889" t="s">
        <v>216</v>
      </c>
      <c r="B2" s="889"/>
      <c r="C2" s="1083" t="s">
        <v>109</v>
      </c>
      <c r="D2" s="1083"/>
      <c r="E2" s="1083"/>
      <c r="F2" s="1083"/>
      <c r="G2" s="889" t="s">
        <v>380</v>
      </c>
      <c r="H2" s="889"/>
      <c r="I2" s="889"/>
      <c r="J2" s="1181" t="s">
        <v>159</v>
      </c>
      <c r="K2" s="368"/>
      <c r="L2" s="368"/>
      <c r="M2" s="368"/>
    </row>
    <row r="3" spans="1:13" ht="15.75">
      <c r="A3" s="889"/>
      <c r="B3" s="889"/>
      <c r="C3" s="1083" t="s">
        <v>158</v>
      </c>
      <c r="D3" s="1083"/>
      <c r="E3" s="1083" t="s">
        <v>110</v>
      </c>
      <c r="F3" s="1083"/>
      <c r="G3" s="284"/>
      <c r="H3" s="284"/>
      <c r="I3" s="284"/>
      <c r="J3" s="1181"/>
      <c r="K3" s="368"/>
      <c r="L3" s="368"/>
      <c r="M3" s="368"/>
    </row>
    <row r="4" spans="1:13" ht="45">
      <c r="A4" s="889"/>
      <c r="B4" s="889"/>
      <c r="C4" s="178" t="s">
        <v>7</v>
      </c>
      <c r="D4" s="178" t="s">
        <v>8</v>
      </c>
      <c r="E4" s="178" t="s">
        <v>7</v>
      </c>
      <c r="F4" s="178" t="s">
        <v>8</v>
      </c>
      <c r="G4" s="375" t="s">
        <v>116</v>
      </c>
      <c r="H4" s="375" t="s">
        <v>117</v>
      </c>
      <c r="I4" s="375" t="s">
        <v>118</v>
      </c>
      <c r="J4" s="1181"/>
      <c r="K4" s="331"/>
      <c r="L4" s="331"/>
      <c r="M4" s="331"/>
    </row>
    <row r="5" spans="1:13">
      <c r="A5" s="224">
        <v>1</v>
      </c>
      <c r="B5" s="157" t="s">
        <v>416</v>
      </c>
      <c r="C5" s="376">
        <v>2</v>
      </c>
      <c r="D5" s="376">
        <v>3</v>
      </c>
      <c r="E5" s="376">
        <v>1</v>
      </c>
      <c r="F5" s="376">
        <v>6</v>
      </c>
      <c r="G5" s="376">
        <v>5</v>
      </c>
      <c r="H5" s="376"/>
      <c r="I5" s="376">
        <v>4</v>
      </c>
      <c r="J5" s="377">
        <v>89</v>
      </c>
      <c r="K5" s="369"/>
      <c r="L5" s="369"/>
      <c r="M5" s="369"/>
    </row>
    <row r="6" spans="1:13">
      <c r="A6" s="224">
        <v>2</v>
      </c>
      <c r="B6" s="183" t="s">
        <v>1480</v>
      </c>
      <c r="C6" s="378">
        <v>2</v>
      </c>
      <c r="D6" s="378">
        <v>3</v>
      </c>
      <c r="E6" s="376">
        <v>0</v>
      </c>
      <c r="F6" s="376">
        <v>0</v>
      </c>
      <c r="G6" s="180">
        <v>2</v>
      </c>
      <c r="H6" s="377">
        <v>1</v>
      </c>
      <c r="I6" s="377">
        <v>3</v>
      </c>
      <c r="J6" s="377">
        <v>90</v>
      </c>
      <c r="K6" s="370"/>
      <c r="L6" s="369"/>
      <c r="M6" s="369"/>
    </row>
    <row r="7" spans="1:13">
      <c r="A7" s="224">
        <v>3</v>
      </c>
      <c r="B7" s="157" t="s">
        <v>418</v>
      </c>
      <c r="C7" s="376" t="s">
        <v>976</v>
      </c>
      <c r="D7" s="376" t="s">
        <v>976</v>
      </c>
      <c r="E7" s="376">
        <v>1</v>
      </c>
      <c r="F7" s="376">
        <v>2</v>
      </c>
      <c r="G7" s="180">
        <v>3</v>
      </c>
      <c r="H7" s="376" t="s">
        <v>976</v>
      </c>
      <c r="I7" s="377">
        <v>1</v>
      </c>
      <c r="J7" s="376">
        <v>25</v>
      </c>
      <c r="K7" s="369"/>
      <c r="L7" s="369"/>
      <c r="M7" s="369"/>
    </row>
    <row r="8" spans="1:13">
      <c r="A8" s="224">
        <v>4</v>
      </c>
      <c r="B8" s="157" t="s">
        <v>419</v>
      </c>
      <c r="C8" s="378">
        <v>3</v>
      </c>
      <c r="D8" s="378">
        <v>2</v>
      </c>
      <c r="E8" s="376">
        <v>1</v>
      </c>
      <c r="F8" s="376" t="s">
        <v>976</v>
      </c>
      <c r="G8" s="379">
        <v>8</v>
      </c>
      <c r="H8" s="377" t="s">
        <v>976</v>
      </c>
      <c r="I8" s="376">
        <v>2</v>
      </c>
      <c r="J8" s="377">
        <v>55</v>
      </c>
      <c r="K8" s="370"/>
      <c r="L8" s="369"/>
      <c r="M8" s="369"/>
    </row>
    <row r="9" spans="1:13">
      <c r="A9" s="224">
        <v>5</v>
      </c>
      <c r="B9" s="157" t="s">
        <v>420</v>
      </c>
      <c r="C9" s="376">
        <v>2</v>
      </c>
      <c r="D9" s="376">
        <v>2</v>
      </c>
      <c r="E9" s="376">
        <v>4</v>
      </c>
      <c r="F9" s="376">
        <v>5</v>
      </c>
      <c r="G9" s="377">
        <v>3</v>
      </c>
      <c r="H9" s="376">
        <v>0</v>
      </c>
      <c r="I9" s="376">
        <v>3</v>
      </c>
      <c r="J9" s="376">
        <v>78</v>
      </c>
      <c r="K9" s="369"/>
      <c r="L9" s="369"/>
      <c r="M9" s="369"/>
    </row>
    <row r="10" spans="1:13">
      <c r="A10" s="224">
        <v>6</v>
      </c>
      <c r="B10" s="157" t="s">
        <v>421</v>
      </c>
      <c r="C10" s="378">
        <v>1</v>
      </c>
      <c r="D10" s="378">
        <v>1</v>
      </c>
      <c r="E10" s="376">
        <v>29</v>
      </c>
      <c r="F10" s="376">
        <v>27</v>
      </c>
      <c r="G10" s="377">
        <v>3</v>
      </c>
      <c r="H10" s="376"/>
      <c r="I10" s="376">
        <v>2</v>
      </c>
      <c r="J10" s="376">
        <v>48</v>
      </c>
      <c r="K10" s="370"/>
      <c r="L10" s="369"/>
      <c r="M10" s="369"/>
    </row>
    <row r="11" spans="1:13">
      <c r="A11" s="224">
        <v>7</v>
      </c>
      <c r="B11" s="157" t="s">
        <v>422</v>
      </c>
      <c r="C11" s="376">
        <v>0</v>
      </c>
      <c r="D11" s="376">
        <v>0</v>
      </c>
      <c r="E11" s="376">
        <v>0</v>
      </c>
      <c r="F11" s="376">
        <v>2</v>
      </c>
      <c r="G11" s="376">
        <v>2</v>
      </c>
      <c r="H11" s="376">
        <v>0</v>
      </c>
      <c r="I11" s="376">
        <v>1</v>
      </c>
      <c r="J11" s="376">
        <v>8</v>
      </c>
      <c r="K11" s="369"/>
      <c r="L11" s="369"/>
      <c r="M11" s="369"/>
    </row>
    <row r="12" spans="1:13">
      <c r="A12" s="224">
        <v>8</v>
      </c>
      <c r="B12" s="157" t="s">
        <v>423</v>
      </c>
      <c r="C12" s="378">
        <v>5</v>
      </c>
      <c r="D12" s="378">
        <v>14</v>
      </c>
      <c r="E12" s="376">
        <v>3</v>
      </c>
      <c r="F12" s="376">
        <v>2</v>
      </c>
      <c r="G12" s="377">
        <v>1</v>
      </c>
      <c r="H12" s="376" t="s">
        <v>976</v>
      </c>
      <c r="I12" s="376">
        <v>1</v>
      </c>
      <c r="J12" s="378">
        <v>11</v>
      </c>
      <c r="K12" s="370"/>
      <c r="L12" s="369"/>
      <c r="M12" s="369"/>
    </row>
    <row r="13" spans="1:13">
      <c r="A13" s="224">
        <v>9</v>
      </c>
      <c r="B13" s="157" t="s">
        <v>607</v>
      </c>
      <c r="C13" s="376"/>
      <c r="D13" s="376">
        <v>1</v>
      </c>
      <c r="E13" s="376"/>
      <c r="F13" s="376">
        <v>4</v>
      </c>
      <c r="G13" s="377">
        <v>4</v>
      </c>
      <c r="H13" s="376"/>
      <c r="I13" s="376">
        <v>3</v>
      </c>
      <c r="J13" s="378">
        <v>37</v>
      </c>
      <c r="K13" s="369"/>
      <c r="L13" s="369"/>
      <c r="M13" s="369"/>
    </row>
    <row r="14" spans="1:13">
      <c r="A14" s="224">
        <v>10</v>
      </c>
      <c r="B14" s="157" t="s">
        <v>512</v>
      </c>
      <c r="C14" s="378">
        <v>0</v>
      </c>
      <c r="D14" s="378">
        <v>0</v>
      </c>
      <c r="E14" s="376">
        <v>2</v>
      </c>
      <c r="F14" s="376">
        <v>6</v>
      </c>
      <c r="G14" s="377">
        <v>3</v>
      </c>
      <c r="H14" s="377">
        <v>1</v>
      </c>
      <c r="I14" s="377">
        <v>3</v>
      </c>
      <c r="J14" s="377">
        <v>48</v>
      </c>
      <c r="K14" s="370"/>
      <c r="L14" s="369"/>
      <c r="M14" s="369"/>
    </row>
    <row r="15" spans="1:13">
      <c r="A15" s="224">
        <v>11</v>
      </c>
      <c r="B15" s="157" t="s">
        <v>426</v>
      </c>
      <c r="C15" s="376">
        <v>1</v>
      </c>
      <c r="D15" s="376">
        <v>1</v>
      </c>
      <c r="E15" s="376">
        <v>6</v>
      </c>
      <c r="F15" s="376">
        <v>0</v>
      </c>
      <c r="G15" s="377">
        <v>7</v>
      </c>
      <c r="H15" s="376">
        <v>0</v>
      </c>
      <c r="I15" s="376">
        <v>0</v>
      </c>
      <c r="J15" s="376">
        <v>30</v>
      </c>
      <c r="K15" s="369"/>
      <c r="L15" s="369"/>
      <c r="M15" s="369"/>
    </row>
    <row r="16" spans="1:13">
      <c r="A16" s="224">
        <v>12</v>
      </c>
      <c r="B16" s="157" t="s">
        <v>427</v>
      </c>
      <c r="C16" s="378">
        <v>1</v>
      </c>
      <c r="D16" s="378">
        <v>1</v>
      </c>
      <c r="E16" s="376">
        <v>1</v>
      </c>
      <c r="F16" s="376">
        <v>1</v>
      </c>
      <c r="G16" s="377">
        <v>3</v>
      </c>
      <c r="H16" s="377">
        <v>0</v>
      </c>
      <c r="I16" s="377">
        <v>1</v>
      </c>
      <c r="J16" s="377">
        <v>12</v>
      </c>
      <c r="K16" s="370"/>
      <c r="L16" s="369"/>
      <c r="M16" s="369"/>
    </row>
    <row r="17" spans="1:13">
      <c r="A17" s="224">
        <v>13</v>
      </c>
      <c r="B17" s="157" t="s">
        <v>428</v>
      </c>
      <c r="C17" s="376">
        <v>1</v>
      </c>
      <c r="D17" s="376">
        <v>1</v>
      </c>
      <c r="E17" s="376">
        <v>6</v>
      </c>
      <c r="F17" s="376">
        <v>7</v>
      </c>
      <c r="G17" s="377">
        <v>15</v>
      </c>
      <c r="H17" s="376" t="s">
        <v>976</v>
      </c>
      <c r="I17" s="377">
        <v>3</v>
      </c>
      <c r="J17" s="377">
        <v>71</v>
      </c>
      <c r="K17" s="369"/>
      <c r="L17" s="369"/>
      <c r="M17" s="369"/>
    </row>
    <row r="18" spans="1:13">
      <c r="A18" s="224">
        <v>14</v>
      </c>
      <c r="B18" s="157" t="s">
        <v>429</v>
      </c>
      <c r="C18" s="378">
        <v>3</v>
      </c>
      <c r="D18" s="378">
        <v>3</v>
      </c>
      <c r="E18" s="376">
        <v>2</v>
      </c>
      <c r="F18" s="376">
        <v>0</v>
      </c>
      <c r="G18" s="377">
        <v>10</v>
      </c>
      <c r="H18" s="377">
        <v>4</v>
      </c>
      <c r="I18" s="377">
        <v>2</v>
      </c>
      <c r="J18" s="377">
        <v>41</v>
      </c>
      <c r="K18" s="370"/>
      <c r="L18" s="369"/>
      <c r="M18" s="369"/>
    </row>
    <row r="19" spans="1:13">
      <c r="A19" s="224">
        <v>15</v>
      </c>
      <c r="B19" s="157" t="s">
        <v>430</v>
      </c>
      <c r="C19" s="376">
        <v>0</v>
      </c>
      <c r="D19" s="376">
        <v>3</v>
      </c>
      <c r="E19" s="376">
        <v>0</v>
      </c>
      <c r="F19" s="376">
        <v>0</v>
      </c>
      <c r="G19" s="377">
        <v>7</v>
      </c>
      <c r="H19" s="376">
        <v>0</v>
      </c>
      <c r="I19" s="377">
        <v>3</v>
      </c>
      <c r="J19" s="377">
        <v>33</v>
      </c>
      <c r="K19" s="369"/>
      <c r="L19" s="369"/>
      <c r="M19" s="369"/>
    </row>
    <row r="20" spans="1:13">
      <c r="A20" s="224">
        <v>16</v>
      </c>
      <c r="B20" s="157" t="s">
        <v>431</v>
      </c>
      <c r="C20" s="378">
        <v>4</v>
      </c>
      <c r="D20" s="378">
        <v>3</v>
      </c>
      <c r="E20" s="376">
        <v>3</v>
      </c>
      <c r="F20" s="376">
        <v>2</v>
      </c>
      <c r="G20" s="377">
        <v>4</v>
      </c>
      <c r="H20" s="376">
        <v>1</v>
      </c>
      <c r="I20" s="377">
        <v>2</v>
      </c>
      <c r="J20" s="377"/>
      <c r="K20" s="370"/>
      <c r="L20" s="369"/>
      <c r="M20" s="369"/>
    </row>
    <row r="21" spans="1:13">
      <c r="A21" s="224">
        <v>17</v>
      </c>
      <c r="B21" s="157" t="s">
        <v>432</v>
      </c>
      <c r="C21" s="376">
        <v>1</v>
      </c>
      <c r="D21" s="376">
        <v>1</v>
      </c>
      <c r="E21" s="376">
        <v>1</v>
      </c>
      <c r="F21" s="376">
        <v>1</v>
      </c>
      <c r="G21" s="377">
        <v>3</v>
      </c>
      <c r="H21" s="376">
        <v>1</v>
      </c>
      <c r="I21" s="377">
        <v>2</v>
      </c>
      <c r="J21" s="377">
        <v>15</v>
      </c>
      <c r="K21" s="369"/>
      <c r="L21" s="369"/>
      <c r="M21" s="369"/>
    </row>
    <row r="22" spans="1:13">
      <c r="A22" s="224">
        <v>18</v>
      </c>
      <c r="B22" s="157" t="s">
        <v>433</v>
      </c>
      <c r="C22" s="378">
        <v>0</v>
      </c>
      <c r="D22" s="378">
        <v>0</v>
      </c>
      <c r="E22" s="376">
        <v>6</v>
      </c>
      <c r="F22" s="376">
        <v>8</v>
      </c>
      <c r="G22" s="377">
        <v>6</v>
      </c>
      <c r="H22" s="377">
        <v>2</v>
      </c>
      <c r="I22" s="377">
        <v>2</v>
      </c>
      <c r="J22" s="377">
        <v>87</v>
      </c>
      <c r="K22" s="370"/>
      <c r="L22" s="369"/>
      <c r="M22" s="369"/>
    </row>
    <row r="23" spans="1:13">
      <c r="A23" s="224">
        <v>19</v>
      </c>
      <c r="B23" s="157" t="s">
        <v>434</v>
      </c>
      <c r="C23" s="376">
        <v>3</v>
      </c>
      <c r="D23" s="376">
        <v>2</v>
      </c>
      <c r="E23" s="376" t="s">
        <v>976</v>
      </c>
      <c r="F23" s="376" t="s">
        <v>976</v>
      </c>
      <c r="G23" s="377">
        <v>7</v>
      </c>
      <c r="H23" s="376" t="s">
        <v>976</v>
      </c>
      <c r="I23" s="377">
        <v>1</v>
      </c>
      <c r="J23" s="377">
        <v>18</v>
      </c>
      <c r="K23" s="369"/>
      <c r="L23" s="369"/>
      <c r="M23" s="369"/>
    </row>
    <row r="24" spans="1:13">
      <c r="A24" s="224">
        <v>20</v>
      </c>
      <c r="B24" s="157" t="s">
        <v>435</v>
      </c>
      <c r="C24" s="378">
        <v>2</v>
      </c>
      <c r="D24" s="376">
        <v>2</v>
      </c>
      <c r="E24" s="376">
        <v>4</v>
      </c>
      <c r="F24" s="376">
        <v>3</v>
      </c>
      <c r="G24" s="377">
        <v>5</v>
      </c>
      <c r="H24" s="377">
        <v>2</v>
      </c>
      <c r="I24" s="377">
        <v>5</v>
      </c>
      <c r="J24" s="377">
        <v>84</v>
      </c>
      <c r="K24" s="370"/>
      <c r="L24" s="369"/>
      <c r="M24" s="369"/>
    </row>
    <row r="25" spans="1:13">
      <c r="A25" s="224">
        <v>21</v>
      </c>
      <c r="B25" s="157" t="s">
        <v>436</v>
      </c>
      <c r="C25" s="376">
        <v>0</v>
      </c>
      <c r="D25" s="376">
        <v>2</v>
      </c>
      <c r="E25" s="376">
        <v>0</v>
      </c>
      <c r="F25" s="376">
        <v>3</v>
      </c>
      <c r="G25" s="377">
        <v>4</v>
      </c>
      <c r="H25" s="377">
        <v>3</v>
      </c>
      <c r="I25" s="377">
        <v>3</v>
      </c>
      <c r="J25" s="377">
        <v>69</v>
      </c>
      <c r="K25" s="369"/>
      <c r="L25" s="369"/>
      <c r="M25" s="369"/>
    </row>
    <row r="26" spans="1:13">
      <c r="A26" s="224">
        <v>22</v>
      </c>
      <c r="B26" s="157" t="s">
        <v>437</v>
      </c>
      <c r="C26" s="378">
        <v>2</v>
      </c>
      <c r="D26" s="378">
        <v>1</v>
      </c>
      <c r="E26" s="376" t="s">
        <v>976</v>
      </c>
      <c r="F26" s="376">
        <v>1</v>
      </c>
      <c r="G26" s="377">
        <v>5</v>
      </c>
      <c r="H26" s="377">
        <v>2</v>
      </c>
      <c r="I26" s="377">
        <v>3</v>
      </c>
      <c r="J26" s="377">
        <v>38</v>
      </c>
      <c r="K26" s="370"/>
      <c r="L26" s="369"/>
      <c r="M26" s="369"/>
    </row>
    <row r="27" spans="1:13">
      <c r="A27" s="224">
        <v>23</v>
      </c>
      <c r="B27" s="157" t="s">
        <v>438</v>
      </c>
      <c r="C27" s="180">
        <v>1</v>
      </c>
      <c r="D27" s="180">
        <v>0</v>
      </c>
      <c r="E27" s="180">
        <v>6</v>
      </c>
      <c r="F27" s="180">
        <v>12</v>
      </c>
      <c r="G27" s="180">
        <v>6</v>
      </c>
      <c r="H27" s="180">
        <v>5</v>
      </c>
      <c r="I27" s="180">
        <v>0</v>
      </c>
      <c r="J27" s="180">
        <v>66</v>
      </c>
      <c r="K27" s="192"/>
      <c r="L27" s="192"/>
      <c r="M27" s="192"/>
    </row>
    <row r="28" spans="1:13">
      <c r="A28" s="224">
        <v>24</v>
      </c>
      <c r="B28" s="157" t="s">
        <v>439</v>
      </c>
      <c r="C28" s="380">
        <v>0</v>
      </c>
      <c r="D28" s="380">
        <v>4</v>
      </c>
      <c r="E28" s="380">
        <v>7</v>
      </c>
      <c r="F28" s="380">
        <v>12</v>
      </c>
      <c r="G28" s="380">
        <v>7</v>
      </c>
      <c r="H28" s="380">
        <v>0</v>
      </c>
      <c r="I28" s="380">
        <v>4</v>
      </c>
      <c r="J28" s="380">
        <v>24</v>
      </c>
      <c r="K28" s="371"/>
      <c r="L28" s="371"/>
      <c r="M28" s="371"/>
    </row>
    <row r="29" spans="1:13">
      <c r="A29" s="224">
        <v>25</v>
      </c>
      <c r="B29" s="157" t="s">
        <v>440</v>
      </c>
      <c r="C29" s="180" t="s">
        <v>976</v>
      </c>
      <c r="D29" s="180">
        <v>1</v>
      </c>
      <c r="E29" s="180">
        <v>1</v>
      </c>
      <c r="F29" s="180">
        <v>1</v>
      </c>
      <c r="G29" s="180">
        <v>2</v>
      </c>
      <c r="H29" s="180">
        <v>2</v>
      </c>
      <c r="I29" s="180" t="s">
        <v>976</v>
      </c>
      <c r="J29" s="180">
        <v>9</v>
      </c>
      <c r="K29" s="192"/>
      <c r="L29" s="192"/>
      <c r="M29" s="192"/>
    </row>
    <row r="30" spans="1:13">
      <c r="A30" s="224">
        <v>26</v>
      </c>
      <c r="B30" s="157" t="s">
        <v>451</v>
      </c>
      <c r="C30" s="180">
        <v>0</v>
      </c>
      <c r="D30" s="180">
        <v>0</v>
      </c>
      <c r="E30" s="180">
        <v>3</v>
      </c>
      <c r="F30" s="180">
        <v>3</v>
      </c>
      <c r="G30" s="180">
        <v>2</v>
      </c>
      <c r="H30" s="180"/>
      <c r="I30" s="180">
        <v>1</v>
      </c>
      <c r="J30" s="180">
        <v>8</v>
      </c>
      <c r="K30" s="192"/>
      <c r="L30" s="192"/>
      <c r="M30" s="192"/>
    </row>
    <row r="31" spans="1:13">
      <c r="A31" s="224">
        <v>27</v>
      </c>
      <c r="B31" s="157" t="s">
        <v>442</v>
      </c>
      <c r="C31" s="180">
        <v>8</v>
      </c>
      <c r="D31" s="180">
        <v>15</v>
      </c>
      <c r="E31" s="180">
        <v>10</v>
      </c>
      <c r="F31" s="180">
        <v>25</v>
      </c>
      <c r="G31" s="180">
        <v>10</v>
      </c>
      <c r="H31" s="180"/>
      <c r="I31" s="180">
        <v>15</v>
      </c>
      <c r="J31" s="833" t="s">
        <v>1869</v>
      </c>
      <c r="K31" s="192"/>
      <c r="L31" s="192"/>
      <c r="M31" s="192"/>
    </row>
    <row r="32" spans="1:13">
      <c r="A32" s="224">
        <v>28</v>
      </c>
      <c r="B32" s="157" t="s">
        <v>443</v>
      </c>
      <c r="C32" s="180">
        <v>2</v>
      </c>
      <c r="D32" s="180">
        <v>3</v>
      </c>
      <c r="E32" s="180">
        <v>1</v>
      </c>
      <c r="F32" s="180">
        <v>1</v>
      </c>
      <c r="G32" s="180">
        <v>12</v>
      </c>
      <c r="H32" s="180">
        <v>1</v>
      </c>
      <c r="I32" s="180">
        <v>5</v>
      </c>
      <c r="J32" s="180">
        <v>70</v>
      </c>
      <c r="K32" s="192"/>
      <c r="L32" s="192"/>
      <c r="M32" s="192"/>
    </row>
    <row r="33" spans="1:13">
      <c r="A33" s="224">
        <v>29</v>
      </c>
      <c r="B33" s="157" t="s">
        <v>513</v>
      </c>
      <c r="C33" s="180">
        <v>1</v>
      </c>
      <c r="D33" s="180">
        <v>1</v>
      </c>
      <c r="E33" s="180">
        <v>2</v>
      </c>
      <c r="F33" s="180">
        <v>5</v>
      </c>
      <c r="G33" s="180">
        <v>7</v>
      </c>
      <c r="H33" s="180"/>
      <c r="I33" s="180"/>
      <c r="J33" s="180">
        <v>89</v>
      </c>
      <c r="K33" s="192"/>
      <c r="L33" s="192"/>
      <c r="M33" s="192"/>
    </row>
    <row r="34" spans="1:13">
      <c r="A34" s="224">
        <v>30</v>
      </c>
      <c r="B34" s="157" t="s">
        <v>445</v>
      </c>
      <c r="C34" s="180">
        <v>1</v>
      </c>
      <c r="D34" s="180">
        <v>1</v>
      </c>
      <c r="E34" s="180">
        <v>0</v>
      </c>
      <c r="F34" s="180">
        <v>2</v>
      </c>
      <c r="G34" s="180">
        <v>6</v>
      </c>
      <c r="H34" s="180">
        <v>1</v>
      </c>
      <c r="I34" s="180">
        <v>3</v>
      </c>
      <c r="J34" s="180">
        <v>45</v>
      </c>
      <c r="K34" s="192"/>
      <c r="L34" s="192"/>
      <c r="M34" s="192"/>
    </row>
    <row r="35" spans="1:13">
      <c r="A35" s="224">
        <v>31</v>
      </c>
      <c r="B35" s="157" t="s">
        <v>606</v>
      </c>
      <c r="C35" s="180">
        <v>1</v>
      </c>
      <c r="D35" s="180">
        <v>0</v>
      </c>
      <c r="E35" s="180">
        <v>6</v>
      </c>
      <c r="F35" s="180">
        <v>4</v>
      </c>
      <c r="G35" s="180">
        <v>1</v>
      </c>
      <c r="H35" s="180">
        <v>0</v>
      </c>
      <c r="I35" s="180">
        <v>0</v>
      </c>
      <c r="J35" s="180">
        <v>14</v>
      </c>
      <c r="K35" s="674"/>
      <c r="L35" s="192"/>
      <c r="M35" s="192"/>
    </row>
    <row r="36" spans="1:13">
      <c r="A36" s="227">
        <v>32</v>
      </c>
      <c r="B36" s="157" t="s">
        <v>453</v>
      </c>
      <c r="C36" s="180">
        <v>1</v>
      </c>
      <c r="D36" s="180" t="s">
        <v>976</v>
      </c>
      <c r="E36" s="180">
        <v>6</v>
      </c>
      <c r="F36" s="180">
        <v>4</v>
      </c>
      <c r="G36" s="180">
        <v>1</v>
      </c>
      <c r="H36" s="180" t="s">
        <v>976</v>
      </c>
      <c r="I36" s="180" t="s">
        <v>976</v>
      </c>
      <c r="J36" s="180">
        <v>15</v>
      </c>
      <c r="K36" s="192"/>
      <c r="L36" s="192"/>
      <c r="M36" s="192"/>
    </row>
    <row r="37" spans="1:13">
      <c r="A37" s="1179" t="s">
        <v>10</v>
      </c>
      <c r="B37" s="1179"/>
      <c r="C37" s="727">
        <f>SUM(C5:C36)</f>
        <v>48</v>
      </c>
      <c r="D37" s="727">
        <f t="shared" ref="D37:J37" si="0">SUM(D5:D36)</f>
        <v>71</v>
      </c>
      <c r="E37" s="727">
        <f t="shared" si="0"/>
        <v>112</v>
      </c>
      <c r="F37" s="727">
        <f t="shared" si="0"/>
        <v>149</v>
      </c>
      <c r="G37" s="727">
        <f t="shared" si="0"/>
        <v>164</v>
      </c>
      <c r="H37" s="727">
        <f t="shared" si="0"/>
        <v>26</v>
      </c>
      <c r="I37" s="727">
        <f t="shared" si="0"/>
        <v>78</v>
      </c>
      <c r="J37" s="727">
        <f t="shared" si="0"/>
        <v>1327</v>
      </c>
      <c r="K37" s="373"/>
      <c r="L37" s="373"/>
      <c r="M37" s="373"/>
    </row>
    <row r="46" spans="1:13">
      <c r="J46" s="85">
        <v>63</v>
      </c>
    </row>
  </sheetData>
  <mergeCells count="8">
    <mergeCell ref="A37:B37"/>
    <mergeCell ref="A1:J1"/>
    <mergeCell ref="A2:B4"/>
    <mergeCell ref="J2:J4"/>
    <mergeCell ref="E3:F3"/>
    <mergeCell ref="C3:D3"/>
    <mergeCell ref="C2:F2"/>
    <mergeCell ref="G2:I2"/>
  </mergeCells>
  <pageMargins left="1.2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'මහජන ආධාර'!M37:M37</xm:f>
              <xm:sqref>M37</xm:sqref>
            </x14:sparkline>
          </x14:sparklines>
        </x14:sparklineGroup>
      </x14:sparklineGroup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opLeftCell="A4" workbookViewId="0">
      <selection sqref="A1:L1"/>
    </sheetView>
  </sheetViews>
  <sheetFormatPr defaultColWidth="9.140625" defaultRowHeight="15"/>
  <cols>
    <col min="1" max="1" width="3.7109375" style="84" customWidth="1"/>
    <col min="2" max="2" width="19.85546875" style="84" customWidth="1"/>
    <col min="3" max="3" width="5.140625" style="84" customWidth="1"/>
    <col min="4" max="4" width="5.28515625" style="84" customWidth="1"/>
    <col min="5" max="5" width="13.42578125" style="84" hidden="1" customWidth="1"/>
    <col min="6" max="6" width="8.5703125" style="724" customWidth="1"/>
    <col min="7" max="7" width="6.7109375" style="84" customWidth="1"/>
    <col min="8" max="8" width="6.140625" style="84" customWidth="1"/>
    <col min="9" max="9" width="3.140625" style="84" customWidth="1"/>
    <col min="10" max="10" width="4.140625" style="84" customWidth="1"/>
    <col min="11" max="11" width="6.140625" style="84" customWidth="1"/>
    <col min="12" max="12" width="8.85546875" style="724" customWidth="1"/>
    <col min="13" max="16384" width="9.140625" style="84"/>
  </cols>
  <sheetData>
    <row r="1" spans="1:25" s="289" customFormat="1" ht="23.1" customHeight="1">
      <c r="A1" s="1182" t="s">
        <v>1533</v>
      </c>
      <c r="B1" s="1182"/>
      <c r="C1" s="1182"/>
      <c r="D1" s="1182"/>
      <c r="E1" s="1182"/>
      <c r="F1" s="1182"/>
      <c r="G1" s="1182"/>
      <c r="H1" s="1182"/>
      <c r="I1" s="1182"/>
      <c r="J1" s="1182"/>
      <c r="K1" s="1182"/>
      <c r="L1" s="1182"/>
      <c r="M1" s="362"/>
    </row>
    <row r="2" spans="1:25" ht="15" customHeight="1">
      <c r="A2" s="1090" t="s">
        <v>27</v>
      </c>
      <c r="B2" s="1186"/>
      <c r="C2" s="1183" t="s">
        <v>63</v>
      </c>
      <c r="D2" s="1187" t="s">
        <v>64</v>
      </c>
      <c r="E2" s="1183" t="s">
        <v>65</v>
      </c>
      <c r="F2" s="1188" t="s">
        <v>962</v>
      </c>
      <c r="G2" s="1183" t="s">
        <v>66</v>
      </c>
      <c r="H2" s="1183" t="s">
        <v>963</v>
      </c>
      <c r="I2" s="1183" t="s">
        <v>67</v>
      </c>
      <c r="J2" s="1183" t="s">
        <v>68</v>
      </c>
      <c r="K2" s="1185" t="s">
        <v>69</v>
      </c>
      <c r="L2" s="1184"/>
      <c r="M2" s="131"/>
    </row>
    <row r="3" spans="1:25" ht="14.45" customHeight="1">
      <c r="A3" s="1186"/>
      <c r="B3" s="1186"/>
      <c r="C3" s="1184"/>
      <c r="D3" s="1184"/>
      <c r="E3" s="1184"/>
      <c r="F3" s="1188"/>
      <c r="G3" s="1184"/>
      <c r="H3" s="1184"/>
      <c r="I3" s="1184"/>
      <c r="J3" s="1184"/>
      <c r="K3" s="1184"/>
      <c r="L3" s="1184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5" ht="101.45" customHeight="1">
      <c r="A4" s="1186"/>
      <c r="B4" s="1186"/>
      <c r="C4" s="1184"/>
      <c r="D4" s="1184"/>
      <c r="E4" s="1184"/>
      <c r="F4" s="1188"/>
      <c r="G4" s="1184"/>
      <c r="H4" s="1184"/>
      <c r="I4" s="1184"/>
      <c r="J4" s="1184"/>
      <c r="K4" s="357" t="s">
        <v>13</v>
      </c>
      <c r="L4" s="725" t="s">
        <v>70</v>
      </c>
      <c r="M4" s="131"/>
      <c r="N4" s="131"/>
      <c r="O4" s="58"/>
      <c r="P4" s="358"/>
      <c r="Q4" s="358"/>
      <c r="R4" s="358"/>
      <c r="S4" s="359"/>
      <c r="T4" s="358"/>
      <c r="U4" s="358"/>
      <c r="V4" s="358"/>
      <c r="W4" s="358"/>
      <c r="X4" s="358"/>
      <c r="Y4" s="360"/>
    </row>
    <row r="5" spans="1:25">
      <c r="A5" s="334">
        <v>1</v>
      </c>
      <c r="B5" s="157" t="s">
        <v>416</v>
      </c>
      <c r="C5" s="248">
        <v>620</v>
      </c>
      <c r="D5" s="363">
        <v>118</v>
      </c>
      <c r="E5" s="363"/>
      <c r="F5" s="613">
        <v>5</v>
      </c>
      <c r="G5" s="363">
        <v>0</v>
      </c>
      <c r="H5" s="363">
        <v>0</v>
      </c>
      <c r="I5" s="363">
        <v>3</v>
      </c>
      <c r="J5" s="363">
        <v>43</v>
      </c>
      <c r="K5" s="363">
        <v>9</v>
      </c>
      <c r="L5" s="613">
        <v>1.1000000000000001</v>
      </c>
      <c r="M5" s="131"/>
      <c r="N5" s="131"/>
      <c r="O5" s="58"/>
      <c r="P5" s="358"/>
      <c r="Q5" s="358"/>
      <c r="R5" s="358"/>
      <c r="S5" s="359"/>
      <c r="T5" s="358"/>
      <c r="U5" s="358"/>
      <c r="V5" s="358"/>
      <c r="W5" s="358"/>
      <c r="X5" s="358"/>
      <c r="Y5" s="360"/>
    </row>
    <row r="6" spans="1:25">
      <c r="A6" s="334">
        <v>2</v>
      </c>
      <c r="B6" s="183" t="s">
        <v>1480</v>
      </c>
      <c r="C6" s="138">
        <v>574</v>
      </c>
      <c r="D6" s="363">
        <v>138</v>
      </c>
      <c r="E6" s="363"/>
      <c r="F6" s="613">
        <v>4.83</v>
      </c>
      <c r="G6" s="363">
        <v>0</v>
      </c>
      <c r="H6" s="363">
        <v>0</v>
      </c>
      <c r="I6" s="363">
        <v>4</v>
      </c>
      <c r="J6" s="363">
        <v>33</v>
      </c>
      <c r="K6" s="363">
        <v>37</v>
      </c>
      <c r="L6" s="613">
        <v>1.6</v>
      </c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</row>
    <row r="7" spans="1:25">
      <c r="A7" s="334">
        <v>3</v>
      </c>
      <c r="B7" s="336" t="s">
        <v>418</v>
      </c>
      <c r="C7" s="138">
        <v>371</v>
      </c>
      <c r="D7" s="299">
        <v>83</v>
      </c>
      <c r="E7" s="299"/>
      <c r="F7" s="721">
        <v>2.2999999999999998</v>
      </c>
      <c r="G7" s="299">
        <v>0</v>
      </c>
      <c r="H7" s="299">
        <v>0</v>
      </c>
      <c r="I7" s="299">
        <v>1</v>
      </c>
      <c r="J7" s="299">
        <v>10</v>
      </c>
      <c r="K7" s="299">
        <v>15</v>
      </c>
      <c r="L7" s="721">
        <v>1.2</v>
      </c>
    </row>
    <row r="8" spans="1:25">
      <c r="A8" s="334">
        <v>4</v>
      </c>
      <c r="B8" s="157" t="s">
        <v>419</v>
      </c>
      <c r="C8" s="138">
        <v>656</v>
      </c>
      <c r="D8" s="363">
        <v>130</v>
      </c>
      <c r="E8" s="363"/>
      <c r="F8" s="613">
        <v>3.7</v>
      </c>
      <c r="G8" s="363">
        <v>0</v>
      </c>
      <c r="H8" s="363">
        <v>0</v>
      </c>
      <c r="I8" s="363">
        <v>2</v>
      </c>
      <c r="J8" s="363">
        <v>20</v>
      </c>
      <c r="K8" s="363">
        <v>9</v>
      </c>
      <c r="L8" s="613">
        <v>0.72</v>
      </c>
    </row>
    <row r="9" spans="1:25">
      <c r="A9" s="334">
        <v>5</v>
      </c>
      <c r="B9" s="335" t="s">
        <v>420</v>
      </c>
      <c r="C9" s="138">
        <v>396</v>
      </c>
      <c r="D9" s="363">
        <v>110</v>
      </c>
      <c r="E9" s="363"/>
      <c r="F9" s="613">
        <v>4</v>
      </c>
      <c r="G9" s="363">
        <v>0</v>
      </c>
      <c r="H9" s="363">
        <v>0</v>
      </c>
      <c r="I9" s="363">
        <v>2</v>
      </c>
      <c r="J9" s="363">
        <v>12</v>
      </c>
      <c r="K9" s="363">
        <v>3</v>
      </c>
      <c r="L9" s="613">
        <v>0.17</v>
      </c>
    </row>
    <row r="10" spans="1:25">
      <c r="A10" s="334">
        <v>6</v>
      </c>
      <c r="B10" s="157" t="s">
        <v>421</v>
      </c>
      <c r="C10" s="138">
        <v>425</v>
      </c>
      <c r="D10" s="363">
        <v>79</v>
      </c>
      <c r="E10" s="363"/>
      <c r="F10" s="613">
        <v>3.63</v>
      </c>
      <c r="G10" s="363">
        <v>0</v>
      </c>
      <c r="H10" s="363">
        <v>0</v>
      </c>
      <c r="I10" s="363">
        <v>2</v>
      </c>
      <c r="J10" s="363">
        <v>25</v>
      </c>
      <c r="K10" s="363">
        <v>13</v>
      </c>
      <c r="L10" s="613">
        <v>1.4</v>
      </c>
    </row>
    <row r="11" spans="1:25">
      <c r="A11" s="334">
        <v>7</v>
      </c>
      <c r="B11" s="157" t="s">
        <v>422</v>
      </c>
      <c r="C11" s="138">
        <v>96</v>
      </c>
      <c r="D11" s="363">
        <v>26</v>
      </c>
      <c r="E11" s="363"/>
      <c r="F11" s="613">
        <v>6.5</v>
      </c>
      <c r="G11" s="363">
        <v>0</v>
      </c>
      <c r="H11" s="363">
        <v>0</v>
      </c>
      <c r="I11" s="364">
        <v>1</v>
      </c>
      <c r="J11" s="363">
        <v>5</v>
      </c>
      <c r="K11" s="363">
        <v>3</v>
      </c>
      <c r="L11" s="613">
        <v>0.16</v>
      </c>
    </row>
    <row r="12" spans="1:25">
      <c r="A12" s="334">
        <v>8</v>
      </c>
      <c r="B12" s="157" t="s">
        <v>423</v>
      </c>
      <c r="C12" s="138">
        <v>297</v>
      </c>
      <c r="D12" s="363">
        <v>68</v>
      </c>
      <c r="E12" s="363"/>
      <c r="F12" s="613">
        <v>2.6</v>
      </c>
      <c r="G12" s="363">
        <v>0</v>
      </c>
      <c r="H12" s="363">
        <v>0</v>
      </c>
      <c r="I12" s="363">
        <v>3</v>
      </c>
      <c r="J12" s="363">
        <v>15</v>
      </c>
      <c r="K12" s="363">
        <v>58</v>
      </c>
      <c r="L12" s="613">
        <v>4.7</v>
      </c>
    </row>
    <row r="13" spans="1:25">
      <c r="A13" s="334">
        <v>9</v>
      </c>
      <c r="B13" s="157" t="s">
        <v>607</v>
      </c>
      <c r="C13" s="138">
        <v>289</v>
      </c>
      <c r="D13" s="363">
        <v>58</v>
      </c>
      <c r="E13" s="363"/>
      <c r="F13" s="613">
        <v>2</v>
      </c>
      <c r="G13" s="363">
        <v>0</v>
      </c>
      <c r="H13" s="363">
        <v>0</v>
      </c>
      <c r="I13" s="363">
        <v>1</v>
      </c>
      <c r="J13" s="363">
        <v>12</v>
      </c>
      <c r="K13" s="363">
        <v>13</v>
      </c>
      <c r="L13" s="613">
        <v>1.4</v>
      </c>
    </row>
    <row r="14" spans="1:25">
      <c r="A14" s="334">
        <v>10</v>
      </c>
      <c r="B14" s="157" t="s">
        <v>512</v>
      </c>
      <c r="C14" s="138">
        <v>366</v>
      </c>
      <c r="D14" s="363">
        <v>96</v>
      </c>
      <c r="E14" s="363"/>
      <c r="F14" s="613">
        <v>3.2</v>
      </c>
      <c r="G14" s="363">
        <v>0</v>
      </c>
      <c r="H14" s="363">
        <v>0</v>
      </c>
      <c r="I14" s="363">
        <v>4</v>
      </c>
      <c r="J14" s="363">
        <v>24</v>
      </c>
      <c r="K14" s="363">
        <v>58</v>
      </c>
      <c r="L14" s="613">
        <v>3.6</v>
      </c>
    </row>
    <row r="15" spans="1:25">
      <c r="A15" s="334">
        <v>11</v>
      </c>
      <c r="B15" s="157" t="s">
        <v>426</v>
      </c>
      <c r="C15" s="138">
        <v>670</v>
      </c>
      <c r="D15" s="363">
        <v>81</v>
      </c>
      <c r="E15" s="363"/>
      <c r="F15" s="722">
        <v>3.8</v>
      </c>
      <c r="G15" s="363">
        <v>0</v>
      </c>
      <c r="H15" s="363">
        <v>0</v>
      </c>
      <c r="I15" s="363">
        <v>3</v>
      </c>
      <c r="J15" s="363">
        <v>25</v>
      </c>
      <c r="K15" s="364">
        <v>14</v>
      </c>
      <c r="L15" s="722">
        <v>0.7</v>
      </c>
    </row>
    <row r="16" spans="1:25">
      <c r="A16" s="334">
        <v>12</v>
      </c>
      <c r="B16" s="157" t="s">
        <v>427</v>
      </c>
      <c r="C16" s="138">
        <v>342</v>
      </c>
      <c r="D16" s="363">
        <v>66</v>
      </c>
      <c r="E16" s="363"/>
      <c r="F16" s="613">
        <v>2.9</v>
      </c>
      <c r="G16" s="363">
        <v>0</v>
      </c>
      <c r="H16" s="363">
        <v>0</v>
      </c>
      <c r="I16" s="363">
        <v>2</v>
      </c>
      <c r="J16" s="363">
        <v>30</v>
      </c>
      <c r="K16" s="363">
        <v>17</v>
      </c>
      <c r="L16" s="613">
        <v>1.6</v>
      </c>
    </row>
    <row r="17" spans="1:12">
      <c r="A17" s="334">
        <v>13</v>
      </c>
      <c r="B17" s="157" t="s">
        <v>428</v>
      </c>
      <c r="C17" s="138">
        <v>655</v>
      </c>
      <c r="D17" s="363">
        <v>99</v>
      </c>
      <c r="E17" s="363"/>
      <c r="F17" s="613">
        <v>4.4000000000000004</v>
      </c>
      <c r="G17" s="363">
        <v>0</v>
      </c>
      <c r="H17" s="363">
        <v>0</v>
      </c>
      <c r="I17" s="363">
        <v>4</v>
      </c>
      <c r="J17" s="363">
        <v>25</v>
      </c>
      <c r="K17" s="363">
        <v>6</v>
      </c>
      <c r="L17" s="613">
        <v>7</v>
      </c>
    </row>
    <row r="18" spans="1:12">
      <c r="A18" s="334">
        <v>14</v>
      </c>
      <c r="B18" s="155" t="s">
        <v>429</v>
      </c>
      <c r="C18" s="138">
        <v>426</v>
      </c>
      <c r="D18" s="363">
        <v>93</v>
      </c>
      <c r="E18" s="363"/>
      <c r="F18" s="613">
        <v>1.2</v>
      </c>
      <c r="G18" s="363">
        <v>0</v>
      </c>
      <c r="H18" s="363">
        <v>0</v>
      </c>
      <c r="I18" s="363">
        <v>3</v>
      </c>
      <c r="J18" s="363">
        <v>22</v>
      </c>
      <c r="K18" s="363">
        <v>89</v>
      </c>
      <c r="L18" s="613">
        <v>0.9</v>
      </c>
    </row>
    <row r="19" spans="1:12">
      <c r="A19" s="334">
        <v>15</v>
      </c>
      <c r="B19" s="157" t="s">
        <v>430</v>
      </c>
      <c r="C19" s="138">
        <v>313</v>
      </c>
      <c r="D19" s="363">
        <v>89</v>
      </c>
      <c r="E19" s="363"/>
      <c r="F19" s="613">
        <v>1.4</v>
      </c>
      <c r="G19" s="363">
        <v>0</v>
      </c>
      <c r="H19" s="363">
        <v>0</v>
      </c>
      <c r="I19" s="363">
        <v>2</v>
      </c>
      <c r="J19" s="363">
        <v>19</v>
      </c>
      <c r="K19" s="363">
        <v>52</v>
      </c>
      <c r="L19" s="613">
        <v>0.9</v>
      </c>
    </row>
    <row r="20" spans="1:12">
      <c r="A20" s="334">
        <v>16</v>
      </c>
      <c r="B20" s="157" t="s">
        <v>431</v>
      </c>
      <c r="C20" s="138">
        <v>468</v>
      </c>
      <c r="D20" s="363">
        <v>89</v>
      </c>
      <c r="E20" s="363"/>
      <c r="F20" s="613">
        <v>1.6</v>
      </c>
      <c r="G20" s="363">
        <v>0</v>
      </c>
      <c r="H20" s="363">
        <v>0</v>
      </c>
      <c r="I20" s="363">
        <v>2</v>
      </c>
      <c r="J20" s="363">
        <v>18</v>
      </c>
      <c r="K20" s="363">
        <v>96</v>
      </c>
      <c r="L20" s="613">
        <v>3.1</v>
      </c>
    </row>
    <row r="21" spans="1:12">
      <c r="A21" s="334">
        <v>17</v>
      </c>
      <c r="B21" s="157" t="s">
        <v>432</v>
      </c>
      <c r="C21" s="138">
        <v>234</v>
      </c>
      <c r="D21" s="363">
        <v>60</v>
      </c>
      <c r="E21" s="363"/>
      <c r="F21" s="613">
        <v>0.8</v>
      </c>
      <c r="G21" s="363">
        <v>0</v>
      </c>
      <c r="H21" s="363">
        <v>0</v>
      </c>
      <c r="I21" s="363">
        <v>2</v>
      </c>
      <c r="J21" s="363">
        <v>14</v>
      </c>
      <c r="K21" s="363">
        <v>12</v>
      </c>
      <c r="L21" s="613">
        <v>1</v>
      </c>
    </row>
    <row r="22" spans="1:12">
      <c r="A22" s="334">
        <v>18</v>
      </c>
      <c r="B22" s="157" t="s">
        <v>433</v>
      </c>
      <c r="C22" s="138">
        <v>348</v>
      </c>
      <c r="D22" s="363">
        <v>90</v>
      </c>
      <c r="E22" s="363"/>
      <c r="F22" s="613">
        <v>3.2</v>
      </c>
      <c r="G22" s="363">
        <v>0</v>
      </c>
      <c r="H22" s="363">
        <v>0</v>
      </c>
      <c r="I22" s="363">
        <v>2</v>
      </c>
      <c r="J22" s="363">
        <v>22</v>
      </c>
      <c r="K22" s="363">
        <v>58</v>
      </c>
      <c r="L22" s="613">
        <v>3.8</v>
      </c>
    </row>
    <row r="23" spans="1:12">
      <c r="A23" s="334">
        <v>19</v>
      </c>
      <c r="B23" s="155" t="s">
        <v>434</v>
      </c>
      <c r="C23" s="138">
        <v>304</v>
      </c>
      <c r="D23" s="363">
        <v>75</v>
      </c>
      <c r="E23" s="363"/>
      <c r="F23" s="613">
        <v>2.7</v>
      </c>
      <c r="G23" s="363">
        <v>0</v>
      </c>
      <c r="H23" s="363">
        <v>0</v>
      </c>
      <c r="I23" s="363">
        <v>2</v>
      </c>
      <c r="J23" s="363">
        <v>16</v>
      </c>
      <c r="K23" s="363">
        <v>22</v>
      </c>
      <c r="L23" s="613">
        <v>1.5</v>
      </c>
    </row>
    <row r="24" spans="1:12">
      <c r="A24" s="334">
        <v>20</v>
      </c>
      <c r="B24" s="157" t="s">
        <v>435</v>
      </c>
      <c r="C24" s="138">
        <v>472</v>
      </c>
      <c r="D24" s="363">
        <v>110</v>
      </c>
      <c r="E24" s="363"/>
      <c r="F24" s="613">
        <v>1.8</v>
      </c>
      <c r="G24" s="363">
        <v>0</v>
      </c>
      <c r="H24" s="363">
        <v>0</v>
      </c>
      <c r="I24" s="363">
        <v>2</v>
      </c>
      <c r="J24" s="363">
        <v>24</v>
      </c>
      <c r="K24" s="363">
        <v>100</v>
      </c>
      <c r="L24" s="613">
        <v>1.6</v>
      </c>
    </row>
    <row r="25" spans="1:12">
      <c r="A25" s="334">
        <v>21</v>
      </c>
      <c r="B25" s="157" t="s">
        <v>436</v>
      </c>
      <c r="C25" s="138">
        <v>536</v>
      </c>
      <c r="D25" s="363">
        <v>100</v>
      </c>
      <c r="E25" s="363"/>
      <c r="F25" s="613">
        <v>4.2</v>
      </c>
      <c r="G25" s="363">
        <v>0</v>
      </c>
      <c r="H25" s="363">
        <v>0</v>
      </c>
      <c r="I25" s="363">
        <v>2</v>
      </c>
      <c r="J25" s="363">
        <v>28</v>
      </c>
      <c r="K25" s="363">
        <v>56</v>
      </c>
      <c r="L25" s="613">
        <v>5.7</v>
      </c>
    </row>
    <row r="26" spans="1:12">
      <c r="A26" s="334">
        <v>22</v>
      </c>
      <c r="B26" s="157" t="s">
        <v>437</v>
      </c>
      <c r="C26" s="138">
        <v>596</v>
      </c>
      <c r="D26" s="363">
        <v>150</v>
      </c>
      <c r="E26" s="363"/>
      <c r="F26" s="613">
        <v>6.4</v>
      </c>
      <c r="G26" s="363">
        <v>0</v>
      </c>
      <c r="H26" s="363">
        <v>0</v>
      </c>
      <c r="I26" s="363">
        <v>2</v>
      </c>
      <c r="J26" s="363">
        <v>44</v>
      </c>
      <c r="K26" s="363">
        <v>74</v>
      </c>
      <c r="L26" s="613">
        <v>3.7</v>
      </c>
    </row>
    <row r="27" spans="1:12" ht="16.5" customHeight="1">
      <c r="A27" s="334">
        <v>23</v>
      </c>
      <c r="B27" s="157" t="s">
        <v>438</v>
      </c>
      <c r="C27" s="138">
        <v>570</v>
      </c>
      <c r="D27" s="363">
        <v>158</v>
      </c>
      <c r="E27" s="363"/>
      <c r="F27" s="613">
        <v>5.4</v>
      </c>
      <c r="G27" s="363">
        <v>0</v>
      </c>
      <c r="H27" s="363">
        <v>0</v>
      </c>
      <c r="I27" s="363">
        <v>2</v>
      </c>
      <c r="J27" s="363">
        <v>42</v>
      </c>
      <c r="K27" s="363">
        <v>125</v>
      </c>
      <c r="L27" s="613">
        <v>9.8000000000000007</v>
      </c>
    </row>
    <row r="28" spans="1:12">
      <c r="A28" s="334">
        <v>24</v>
      </c>
      <c r="B28" s="157" t="s">
        <v>439</v>
      </c>
      <c r="C28" s="138">
        <v>369</v>
      </c>
      <c r="D28" s="299">
        <v>57</v>
      </c>
      <c r="E28" s="299"/>
      <c r="F28" s="721">
        <v>1</v>
      </c>
      <c r="G28" s="299">
        <v>0</v>
      </c>
      <c r="H28" s="299">
        <v>0</v>
      </c>
      <c r="I28" s="299">
        <v>1</v>
      </c>
      <c r="J28" s="299">
        <v>19</v>
      </c>
      <c r="K28" s="365">
        <v>77</v>
      </c>
      <c r="L28" s="721">
        <v>1.4</v>
      </c>
    </row>
    <row r="29" spans="1:12">
      <c r="A29" s="334">
        <v>25</v>
      </c>
      <c r="B29" s="157" t="s">
        <v>440</v>
      </c>
      <c r="C29" s="138">
        <v>122</v>
      </c>
      <c r="D29" s="96">
        <v>38</v>
      </c>
      <c r="E29" s="96"/>
      <c r="F29" s="723">
        <v>1.3</v>
      </c>
      <c r="G29" s="363">
        <v>0</v>
      </c>
      <c r="H29" s="363">
        <v>0</v>
      </c>
      <c r="I29" s="96">
        <v>1</v>
      </c>
      <c r="J29" s="96">
        <v>10</v>
      </c>
      <c r="K29" s="96">
        <v>18</v>
      </c>
      <c r="L29" s="723">
        <v>3.5</v>
      </c>
    </row>
    <row r="30" spans="1:12">
      <c r="A30" s="334">
        <v>26</v>
      </c>
      <c r="B30" s="157" t="s">
        <v>451</v>
      </c>
      <c r="C30" s="138">
        <v>178</v>
      </c>
      <c r="D30" s="96">
        <v>34</v>
      </c>
      <c r="E30" s="96"/>
      <c r="F30" s="723">
        <v>1.6</v>
      </c>
      <c r="G30" s="363">
        <v>0</v>
      </c>
      <c r="H30" s="363">
        <v>0</v>
      </c>
      <c r="I30" s="96">
        <v>1</v>
      </c>
      <c r="J30" s="96">
        <v>7</v>
      </c>
      <c r="K30" s="96">
        <v>11</v>
      </c>
      <c r="L30" s="723">
        <v>0.6</v>
      </c>
    </row>
    <row r="31" spans="1:12" ht="18" customHeight="1">
      <c r="A31" s="334">
        <v>27</v>
      </c>
      <c r="B31" s="157" t="s">
        <v>442</v>
      </c>
      <c r="C31" s="138">
        <v>1849</v>
      </c>
      <c r="D31" s="96">
        <v>145</v>
      </c>
      <c r="E31" s="96"/>
      <c r="F31" s="723">
        <v>2.6</v>
      </c>
      <c r="G31" s="363">
        <v>0</v>
      </c>
      <c r="H31" s="363">
        <v>0</v>
      </c>
      <c r="I31" s="96">
        <v>2</v>
      </c>
      <c r="J31" s="96">
        <v>38</v>
      </c>
      <c r="K31" s="96">
        <v>173</v>
      </c>
      <c r="L31" s="723">
        <v>4.2</v>
      </c>
    </row>
    <row r="32" spans="1:12">
      <c r="A32" s="334">
        <v>28</v>
      </c>
      <c r="B32" s="157" t="s">
        <v>443</v>
      </c>
      <c r="C32" s="138">
        <v>671</v>
      </c>
      <c r="D32" s="96">
        <v>140</v>
      </c>
      <c r="E32" s="96"/>
      <c r="F32" s="723">
        <v>2.8</v>
      </c>
      <c r="G32" s="363">
        <v>0</v>
      </c>
      <c r="H32" s="363">
        <v>0</v>
      </c>
      <c r="I32" s="96">
        <v>3</v>
      </c>
      <c r="J32" s="96">
        <v>34</v>
      </c>
      <c r="K32" s="96">
        <v>65</v>
      </c>
      <c r="L32" s="723">
        <v>2.7</v>
      </c>
    </row>
    <row r="33" spans="1:12">
      <c r="A33" s="334">
        <v>29</v>
      </c>
      <c r="B33" s="157" t="s">
        <v>513</v>
      </c>
      <c r="C33" s="138">
        <v>628</v>
      </c>
      <c r="D33" s="96">
        <v>182</v>
      </c>
      <c r="E33" s="96"/>
      <c r="F33" s="723">
        <v>5.9</v>
      </c>
      <c r="G33" s="363">
        <v>0</v>
      </c>
      <c r="H33" s="363">
        <v>0</v>
      </c>
      <c r="I33" s="96">
        <v>2</v>
      </c>
      <c r="J33" s="96">
        <v>17</v>
      </c>
      <c r="K33" s="96">
        <v>85</v>
      </c>
      <c r="L33" s="723">
        <v>1.4</v>
      </c>
    </row>
    <row r="34" spans="1:12">
      <c r="A34" s="334">
        <v>30</v>
      </c>
      <c r="B34" s="157" t="s">
        <v>445</v>
      </c>
      <c r="C34" s="138">
        <v>326</v>
      </c>
      <c r="D34" s="96">
        <v>86</v>
      </c>
      <c r="E34" s="96"/>
      <c r="F34" s="723">
        <v>9.8000000000000007</v>
      </c>
      <c r="G34" s="363">
        <v>0</v>
      </c>
      <c r="H34" s="363">
        <v>0</v>
      </c>
      <c r="I34" s="96">
        <v>2</v>
      </c>
      <c r="J34" s="96">
        <v>17</v>
      </c>
      <c r="K34" s="96">
        <v>85</v>
      </c>
      <c r="L34" s="723">
        <v>1.4</v>
      </c>
    </row>
    <row r="35" spans="1:12">
      <c r="A35" s="334">
        <v>31</v>
      </c>
      <c r="B35" s="157" t="s">
        <v>606</v>
      </c>
      <c r="C35" s="138">
        <v>206</v>
      </c>
      <c r="D35" s="96">
        <v>72</v>
      </c>
      <c r="E35" s="96"/>
      <c r="F35" s="723">
        <v>1.3</v>
      </c>
      <c r="G35" s="363">
        <v>0</v>
      </c>
      <c r="H35" s="363">
        <v>0</v>
      </c>
      <c r="I35" s="96">
        <v>1</v>
      </c>
      <c r="J35" s="96">
        <v>14</v>
      </c>
      <c r="K35" s="96">
        <v>55</v>
      </c>
      <c r="L35" s="723">
        <v>1.1000000000000001</v>
      </c>
    </row>
    <row r="36" spans="1:12">
      <c r="A36" s="334">
        <v>32</v>
      </c>
      <c r="B36" s="157" t="s">
        <v>453</v>
      </c>
      <c r="C36" s="138">
        <v>292</v>
      </c>
      <c r="D36" s="96">
        <v>82</v>
      </c>
      <c r="E36" s="96"/>
      <c r="F36" s="723">
        <v>1.4</v>
      </c>
      <c r="G36" s="363">
        <v>0</v>
      </c>
      <c r="H36" s="363">
        <v>0</v>
      </c>
      <c r="I36" s="96">
        <v>2</v>
      </c>
      <c r="J36" s="96">
        <v>15</v>
      </c>
      <c r="K36" s="96">
        <v>26</v>
      </c>
      <c r="L36" s="723">
        <v>2.2000000000000002</v>
      </c>
    </row>
    <row r="44" spans="1:12">
      <c r="L44" s="834">
        <v>64</v>
      </c>
    </row>
  </sheetData>
  <mergeCells count="11">
    <mergeCell ref="A1:L1"/>
    <mergeCell ref="H2:H4"/>
    <mergeCell ref="I2:I4"/>
    <mergeCell ref="J2:J4"/>
    <mergeCell ref="K2:L3"/>
    <mergeCell ref="A2:B4"/>
    <mergeCell ref="C2:C4"/>
    <mergeCell ref="D2:D4"/>
    <mergeCell ref="E2:E4"/>
    <mergeCell ref="F2:F4"/>
    <mergeCell ref="G2:G4"/>
  </mergeCells>
  <pageMargins left="1.2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H29"/>
  <sheetViews>
    <sheetView view="pageBreakPreview" topLeftCell="A20" zoomScale="60" workbookViewId="0">
      <selection activeCell="C25" sqref="C25:J25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8">
      <c r="C17" s="9"/>
      <c r="D17" s="9"/>
    </row>
    <row r="18" spans="3:8">
      <c r="C18" s="9"/>
      <c r="D18" s="9"/>
    </row>
    <row r="19" spans="3:8">
      <c r="C19" s="9"/>
      <c r="D19" s="9"/>
    </row>
    <row r="20" spans="3:8" ht="27.75">
      <c r="C20" s="29"/>
    </row>
    <row r="22" spans="3:8">
      <c r="C22" s="9"/>
      <c r="D22" s="9"/>
    </row>
    <row r="23" spans="3:8">
      <c r="C23" s="9"/>
      <c r="D23" s="9"/>
    </row>
    <row r="24" spans="3:8">
      <c r="C24" s="9"/>
      <c r="D24" s="9"/>
    </row>
    <row r="25" spans="3:8" ht="46.5">
      <c r="C25" s="560" t="s">
        <v>203</v>
      </c>
      <c r="D25" s="561"/>
      <c r="E25" s="561"/>
      <c r="F25" s="561"/>
      <c r="G25" s="561"/>
      <c r="H25" s="561"/>
    </row>
    <row r="26" spans="3:8">
      <c r="C26" s="9"/>
      <c r="D26" s="9"/>
    </row>
    <row r="27" spans="3:8">
      <c r="C27" s="9"/>
      <c r="D27" s="9"/>
    </row>
    <row r="28" spans="3:8">
      <c r="C28" s="9"/>
      <c r="D28" s="9"/>
    </row>
    <row r="29" spans="3:8">
      <c r="C29" s="9"/>
      <c r="D29" s="9"/>
    </row>
  </sheetData>
  <pageMargins left="1" right="0.3" top="0.5" bottom="0.3" header="0" footer="0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50"/>
  <sheetViews>
    <sheetView topLeftCell="A16" workbookViewId="0">
      <selection activeCell="O23" sqref="O23"/>
    </sheetView>
  </sheetViews>
  <sheetFormatPr defaultColWidth="9.140625" defaultRowHeight="15"/>
  <cols>
    <col min="1" max="1" width="3.5703125" style="84" customWidth="1"/>
    <col min="2" max="2" width="12.5703125" style="84" customWidth="1"/>
    <col min="3" max="3" width="10.85546875" style="84" customWidth="1"/>
    <col min="4" max="4" width="11.42578125" style="84" customWidth="1"/>
    <col min="5" max="5" width="8.42578125" style="84" customWidth="1"/>
    <col min="6" max="6" width="11" style="84" customWidth="1"/>
    <col min="7" max="7" width="9.140625" style="84"/>
    <col min="8" max="8" width="12" style="84" customWidth="1"/>
    <col min="9" max="10" width="9.140625" style="84"/>
    <col min="11" max="11" width="7.42578125" style="84" customWidth="1"/>
    <col min="12" max="12" width="9.28515625" style="84" customWidth="1"/>
    <col min="13" max="13" width="12.140625" style="84" customWidth="1"/>
    <col min="14" max="14" width="14" style="84" customWidth="1"/>
    <col min="15" max="16384" width="9.140625" style="84"/>
  </cols>
  <sheetData>
    <row r="1" spans="1:20" s="356" customFormat="1" ht="23.1" customHeight="1">
      <c r="A1" s="1196" t="s">
        <v>1504</v>
      </c>
      <c r="B1" s="1196"/>
      <c r="C1" s="1196"/>
      <c r="D1" s="1196"/>
      <c r="E1" s="1196"/>
      <c r="F1" s="1196"/>
      <c r="G1" s="1196"/>
      <c r="H1" s="1196"/>
      <c r="I1" s="1196"/>
      <c r="J1" s="1196"/>
      <c r="K1" s="1196"/>
      <c r="L1" s="1196"/>
      <c r="M1" s="1196"/>
      <c r="N1" s="1196"/>
    </row>
    <row r="2" spans="1:20" s="356" customFormat="1" ht="23.1" customHeight="1">
      <c r="A2" s="1196" t="s">
        <v>1505</v>
      </c>
      <c r="B2" s="1196"/>
      <c r="C2" s="1196"/>
      <c r="D2" s="1196"/>
      <c r="E2" s="1196"/>
      <c r="F2" s="1196"/>
      <c r="G2" s="1196"/>
      <c r="H2" s="1196"/>
      <c r="I2" s="1196"/>
      <c r="J2" s="1196"/>
      <c r="K2" s="1196"/>
      <c r="L2" s="1196"/>
      <c r="M2" s="1196"/>
      <c r="N2" s="1196"/>
    </row>
    <row r="3" spans="1:20" ht="15" customHeight="1">
      <c r="A3" s="677"/>
      <c r="B3" s="677"/>
      <c r="C3" s="1197"/>
      <c r="D3" s="1198"/>
      <c r="E3" s="1198"/>
      <c r="F3" s="1198"/>
      <c r="G3" s="1198"/>
      <c r="H3" s="1198"/>
      <c r="I3" s="1197"/>
      <c r="J3" s="1197"/>
      <c r="K3" s="1197"/>
      <c r="L3" s="1197"/>
      <c r="M3" s="1197"/>
      <c r="N3" s="1197"/>
    </row>
    <row r="4" spans="1:20" ht="20.25">
      <c r="A4" s="677"/>
      <c r="B4" s="677"/>
      <c r="C4" s="1199" t="s">
        <v>1665</v>
      </c>
      <c r="D4" s="1199"/>
      <c r="E4" s="1197"/>
      <c r="F4" s="1197"/>
      <c r="G4" s="1197"/>
      <c r="H4" s="1197"/>
      <c r="I4" s="1197"/>
      <c r="J4" s="1197"/>
      <c r="K4" s="1197"/>
      <c r="L4" s="1197"/>
      <c r="M4" s="664"/>
      <c r="N4" s="664"/>
    </row>
    <row r="5" spans="1:20" ht="24.75" customHeight="1">
      <c r="A5" s="677"/>
      <c r="B5" s="1189" t="s">
        <v>1648</v>
      </c>
      <c r="C5" s="1190" t="s">
        <v>1649</v>
      </c>
      <c r="D5" s="1191"/>
      <c r="E5" s="1191"/>
      <c r="F5" s="1192"/>
      <c r="G5" s="1190" t="s">
        <v>1650</v>
      </c>
      <c r="H5" s="1191"/>
      <c r="I5" s="1191"/>
      <c r="J5" s="1191"/>
      <c r="K5" s="1191"/>
      <c r="L5" s="1191"/>
      <c r="M5" s="1193" t="s">
        <v>1651</v>
      </c>
      <c r="N5" s="1193" t="s">
        <v>1652</v>
      </c>
    </row>
    <row r="6" spans="1:20" ht="15" customHeight="1">
      <c r="A6" s="665"/>
      <c r="B6" s="1189"/>
      <c r="C6" s="678" t="s">
        <v>1653</v>
      </c>
      <c r="D6" s="678" t="s">
        <v>1654</v>
      </c>
      <c r="E6" s="678" t="s">
        <v>1655</v>
      </c>
      <c r="F6" s="678" t="s">
        <v>1656</v>
      </c>
      <c r="G6" s="679" t="s">
        <v>1657</v>
      </c>
      <c r="H6" s="679" t="s">
        <v>1658</v>
      </c>
      <c r="I6" s="55" t="s">
        <v>1659</v>
      </c>
      <c r="J6" s="55" t="s">
        <v>1660</v>
      </c>
      <c r="K6" s="55" t="s">
        <v>1661</v>
      </c>
      <c r="L6" s="55" t="s">
        <v>1662</v>
      </c>
      <c r="M6" s="1194"/>
      <c r="N6" s="1194"/>
    </row>
    <row r="7" spans="1:20" ht="26.25" customHeight="1">
      <c r="A7" s="665"/>
      <c r="B7" s="680" t="s">
        <v>1663</v>
      </c>
      <c r="C7" s="681">
        <v>698.2</v>
      </c>
      <c r="D7" s="681">
        <v>1745.5</v>
      </c>
      <c r="E7" s="682">
        <v>4.5366666666666662</v>
      </c>
      <c r="F7" s="683">
        <v>3167.5006666666663</v>
      </c>
      <c r="G7" s="683">
        <v>0</v>
      </c>
      <c r="H7" s="683">
        <v>33.200000000000003</v>
      </c>
      <c r="I7" s="683">
        <v>0</v>
      </c>
      <c r="J7" s="683">
        <v>0</v>
      </c>
      <c r="K7" s="683">
        <v>0</v>
      </c>
      <c r="L7" s="683">
        <v>0</v>
      </c>
      <c r="M7" s="683">
        <v>33.200000000000003</v>
      </c>
      <c r="N7" s="683">
        <v>83</v>
      </c>
      <c r="T7" s="354"/>
    </row>
    <row r="8" spans="1:20" ht="31.5" customHeight="1">
      <c r="A8" s="665"/>
      <c r="B8" s="680" t="s">
        <v>1664</v>
      </c>
      <c r="C8" s="681">
        <v>2017</v>
      </c>
      <c r="D8" s="681">
        <v>5042.5</v>
      </c>
      <c r="E8" s="684">
        <v>4.5</v>
      </c>
      <c r="F8" s="683">
        <v>9076.5</v>
      </c>
      <c r="G8" s="683">
        <v>49.599999999999994</v>
      </c>
      <c r="H8" s="683">
        <v>484.8</v>
      </c>
      <c r="I8" s="683">
        <v>536</v>
      </c>
      <c r="J8" s="683">
        <v>0</v>
      </c>
      <c r="K8" s="683">
        <v>0</v>
      </c>
      <c r="L8" s="683">
        <v>0</v>
      </c>
      <c r="M8" s="683">
        <v>1070.4000000000001</v>
      </c>
      <c r="N8" s="683">
        <v>2676</v>
      </c>
      <c r="T8" s="354"/>
    </row>
    <row r="9" spans="1:20">
      <c r="A9" s="665"/>
      <c r="B9" s="423"/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</row>
    <row r="10" spans="1:20" ht="15.6" customHeight="1">
      <c r="A10" s="665"/>
      <c r="B10" s="423"/>
      <c r="C10" s="666"/>
      <c r="D10" s="666"/>
      <c r="E10" s="666"/>
      <c r="F10" s="666"/>
      <c r="G10" s="666"/>
      <c r="H10" s="666"/>
      <c r="I10" s="666"/>
      <c r="J10" s="666"/>
      <c r="K10" s="666"/>
      <c r="L10" s="666"/>
      <c r="M10" s="666"/>
      <c r="N10" s="666"/>
    </row>
    <row r="11" spans="1:20">
      <c r="A11" s="665"/>
      <c r="B11" s="423"/>
      <c r="C11" s="666"/>
      <c r="D11" s="666"/>
      <c r="E11" s="666"/>
      <c r="F11" s="666"/>
      <c r="G11" s="666"/>
      <c r="H11" s="666"/>
      <c r="I11" s="666"/>
      <c r="J11" s="666"/>
      <c r="K11" s="666"/>
      <c r="L11" s="666"/>
      <c r="M11" s="666"/>
      <c r="N11" s="666"/>
    </row>
    <row r="12" spans="1:20" ht="20.25">
      <c r="A12" s="665"/>
      <c r="B12" s="423"/>
      <c r="C12" s="685" t="s">
        <v>1666</v>
      </c>
      <c r="D12" s="666"/>
      <c r="E12" s="666"/>
      <c r="F12" s="666"/>
      <c r="G12" s="666"/>
      <c r="H12" s="666"/>
      <c r="I12" s="666"/>
      <c r="J12" s="666"/>
      <c r="K12" s="666"/>
      <c r="L12" s="666"/>
      <c r="M12" s="666"/>
      <c r="N12" s="666"/>
    </row>
    <row r="13" spans="1:20">
      <c r="A13" s="665"/>
      <c r="B13" s="423"/>
      <c r="C13" s="666"/>
      <c r="D13" s="666"/>
      <c r="E13" s="666"/>
      <c r="F13" s="666"/>
      <c r="G13" s="666"/>
      <c r="H13" s="666"/>
      <c r="I13" s="666"/>
      <c r="J13" s="666"/>
      <c r="K13" s="666"/>
      <c r="L13" s="666"/>
      <c r="M13" s="666"/>
      <c r="N13" s="666"/>
    </row>
    <row r="14" spans="1:20" ht="15.75">
      <c r="A14" s="665"/>
      <c r="B14" s="1189" t="s">
        <v>1648</v>
      </c>
      <c r="C14" s="1190" t="s">
        <v>1649</v>
      </c>
      <c r="D14" s="1191"/>
      <c r="E14" s="1191"/>
      <c r="F14" s="1192"/>
      <c r="G14" s="1190" t="s">
        <v>1650</v>
      </c>
      <c r="H14" s="1191"/>
      <c r="I14" s="1191"/>
      <c r="J14" s="1191"/>
      <c r="K14" s="1191"/>
      <c r="L14" s="1191"/>
      <c r="M14" s="1193" t="s">
        <v>1651</v>
      </c>
      <c r="N14" s="1193" t="s">
        <v>1652</v>
      </c>
    </row>
    <row r="15" spans="1:20" ht="94.5">
      <c r="A15" s="667"/>
      <c r="B15" s="1189"/>
      <c r="C15" s="678" t="s">
        <v>1653</v>
      </c>
      <c r="D15" s="678" t="s">
        <v>1654</v>
      </c>
      <c r="E15" s="678" t="s">
        <v>1655</v>
      </c>
      <c r="F15" s="678" t="s">
        <v>1656</v>
      </c>
      <c r="G15" s="679" t="s">
        <v>1667</v>
      </c>
      <c r="H15" s="679" t="s">
        <v>1668</v>
      </c>
      <c r="I15" s="55" t="s">
        <v>1669</v>
      </c>
      <c r="J15" s="55" t="s">
        <v>1670</v>
      </c>
      <c r="K15" s="55" t="s">
        <v>1671</v>
      </c>
      <c r="L15" s="55" t="s">
        <v>1672</v>
      </c>
      <c r="M15" s="1194"/>
      <c r="N15" s="1194"/>
    </row>
    <row r="16" spans="1:20" ht="30.75" customHeight="1">
      <c r="A16" s="668"/>
      <c r="B16" s="680" t="s">
        <v>1663</v>
      </c>
      <c r="C16" s="681">
        <v>1933</v>
      </c>
      <c r="D16" s="681">
        <v>4832.5</v>
      </c>
      <c r="E16" s="682">
        <v>4.5366666666666662</v>
      </c>
      <c r="F16" s="683">
        <v>8769.3766666666652</v>
      </c>
      <c r="G16" s="683">
        <v>389.6</v>
      </c>
      <c r="H16" s="683">
        <v>1424.3999999999999</v>
      </c>
      <c r="I16" s="683">
        <v>25.2</v>
      </c>
      <c r="J16" s="683">
        <v>0</v>
      </c>
      <c r="K16" s="683">
        <v>0</v>
      </c>
      <c r="L16" s="683">
        <v>0</v>
      </c>
      <c r="M16" s="683">
        <v>1839.2</v>
      </c>
      <c r="N16" s="683">
        <v>4598</v>
      </c>
    </row>
    <row r="17" spans="1:14" ht="33" customHeight="1">
      <c r="A17" s="667"/>
      <c r="B17" s="680" t="s">
        <v>1664</v>
      </c>
      <c r="C17" s="681">
        <v>1494.2000000000003</v>
      </c>
      <c r="D17" s="681">
        <v>3735.5000000000009</v>
      </c>
      <c r="E17" s="682">
        <v>4.5</v>
      </c>
      <c r="F17" s="683">
        <v>6723.9000000000015</v>
      </c>
      <c r="G17" s="683">
        <v>464</v>
      </c>
      <c r="H17" s="683">
        <v>385.2</v>
      </c>
      <c r="I17" s="683">
        <v>516</v>
      </c>
      <c r="J17" s="683">
        <v>0</v>
      </c>
      <c r="K17" s="683">
        <v>0</v>
      </c>
      <c r="L17" s="683">
        <v>0</v>
      </c>
      <c r="M17" s="683">
        <v>1365.2</v>
      </c>
      <c r="N17" s="683">
        <v>3413</v>
      </c>
    </row>
    <row r="18" spans="1:14">
      <c r="A18" s="667"/>
      <c r="B18" s="423"/>
      <c r="C18" s="666"/>
      <c r="D18" s="666"/>
      <c r="E18" s="666"/>
      <c r="F18" s="666"/>
      <c r="G18" s="666"/>
      <c r="H18" s="666"/>
      <c r="I18" s="666"/>
      <c r="J18" s="666"/>
      <c r="K18" s="666"/>
      <c r="L18" s="666"/>
      <c r="M18" s="666"/>
      <c r="N18" s="666"/>
    </row>
    <row r="19" spans="1:14">
      <c r="A19" s="669"/>
      <c r="B19" s="423"/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</row>
    <row r="20" spans="1:14">
      <c r="A20" s="665"/>
      <c r="B20" s="423"/>
      <c r="C20" s="666"/>
      <c r="D20" s="666"/>
      <c r="E20" s="666"/>
      <c r="F20" s="666"/>
      <c r="G20" s="666"/>
      <c r="H20" s="666"/>
      <c r="I20" s="666"/>
      <c r="J20" s="666"/>
      <c r="K20" s="666"/>
      <c r="L20" s="666"/>
      <c r="M20" s="666"/>
      <c r="N20" s="666"/>
    </row>
    <row r="21" spans="1:14">
      <c r="A21" s="665"/>
      <c r="B21" s="423"/>
      <c r="C21" s="666"/>
      <c r="D21" s="666"/>
      <c r="E21" s="666"/>
      <c r="F21" s="666"/>
      <c r="G21" s="666"/>
      <c r="H21" s="666"/>
      <c r="I21" s="666"/>
      <c r="J21" s="666"/>
      <c r="K21" s="666"/>
      <c r="L21" s="666"/>
      <c r="M21" s="666"/>
      <c r="N21" s="666">
        <v>65</v>
      </c>
    </row>
    <row r="22" spans="1:14">
      <c r="A22" s="670"/>
      <c r="B22" s="423"/>
      <c r="C22" s="666"/>
      <c r="D22" s="666"/>
      <c r="E22" s="666"/>
      <c r="F22" s="666"/>
      <c r="G22" s="666"/>
      <c r="H22" s="666"/>
      <c r="I22" s="666"/>
      <c r="J22" s="666"/>
      <c r="K22" s="666"/>
      <c r="L22" s="666"/>
      <c r="M22" s="666"/>
      <c r="N22" s="666"/>
    </row>
    <row r="23" spans="1:14">
      <c r="A23" s="665"/>
      <c r="B23" s="423"/>
      <c r="C23" s="666"/>
      <c r="D23" s="666"/>
      <c r="E23" s="666"/>
      <c r="F23" s="666"/>
      <c r="G23" s="666"/>
      <c r="H23" s="666"/>
      <c r="I23" s="666"/>
      <c r="J23" s="666"/>
      <c r="K23" s="666"/>
      <c r="L23" s="666"/>
      <c r="M23" s="666"/>
      <c r="N23" s="666"/>
    </row>
    <row r="24" spans="1:14">
      <c r="A24" s="665"/>
      <c r="B24" s="423"/>
      <c r="C24" s="666"/>
      <c r="D24" s="666"/>
      <c r="E24" s="666"/>
      <c r="F24" s="666"/>
      <c r="G24" s="666"/>
      <c r="H24" s="666"/>
      <c r="I24" s="666"/>
      <c r="J24" s="666"/>
      <c r="K24" s="666"/>
      <c r="L24" s="666"/>
      <c r="M24" s="666"/>
      <c r="N24" s="666"/>
    </row>
    <row r="25" spans="1:14">
      <c r="A25" s="670"/>
      <c r="B25" s="423"/>
      <c r="C25" s="666"/>
      <c r="D25" s="666"/>
      <c r="E25" s="666"/>
      <c r="F25" s="666"/>
      <c r="G25" s="666"/>
      <c r="H25" s="666"/>
      <c r="I25" s="666"/>
      <c r="J25" s="666"/>
      <c r="K25" s="666"/>
      <c r="L25" s="666"/>
      <c r="M25" s="666"/>
      <c r="N25" s="666"/>
    </row>
    <row r="26" spans="1:14">
      <c r="A26" s="665"/>
      <c r="B26" s="423"/>
      <c r="C26" s="666"/>
      <c r="D26" s="666"/>
      <c r="E26" s="666"/>
      <c r="F26" s="666"/>
      <c r="G26" s="666"/>
      <c r="H26" s="666"/>
      <c r="I26" s="666"/>
      <c r="J26" s="666"/>
      <c r="K26" s="666"/>
      <c r="L26" s="666"/>
      <c r="M26" s="666"/>
      <c r="N26" s="666"/>
    </row>
    <row r="27" spans="1:14">
      <c r="A27" s="665"/>
      <c r="B27" s="423"/>
      <c r="C27" s="666"/>
      <c r="D27" s="666"/>
      <c r="E27" s="666"/>
      <c r="F27" s="666"/>
      <c r="G27" s="666"/>
      <c r="H27" s="666"/>
      <c r="I27" s="666"/>
      <c r="J27" s="666"/>
      <c r="K27" s="666"/>
      <c r="L27" s="666"/>
      <c r="M27" s="666"/>
      <c r="N27" s="666"/>
    </row>
    <row r="28" spans="1:14" ht="16.5" customHeight="1">
      <c r="A28" s="670"/>
      <c r="B28" s="423"/>
      <c r="C28" s="666"/>
      <c r="D28" s="666"/>
      <c r="E28" s="666"/>
      <c r="F28" s="666"/>
      <c r="G28" s="666"/>
      <c r="H28" s="666"/>
      <c r="I28" s="666"/>
      <c r="J28" s="666"/>
      <c r="K28" s="666"/>
      <c r="L28" s="666"/>
      <c r="M28" s="666"/>
      <c r="N28" s="666"/>
    </row>
    <row r="29" spans="1:14" ht="15.75" customHeight="1">
      <c r="A29" s="665"/>
      <c r="B29" s="671"/>
      <c r="C29" s="672"/>
      <c r="D29" s="672"/>
      <c r="E29" s="672"/>
      <c r="F29" s="672"/>
      <c r="G29" s="672"/>
      <c r="H29" s="672"/>
      <c r="I29" s="672"/>
      <c r="J29" s="672"/>
      <c r="K29" s="672"/>
      <c r="L29" s="672"/>
      <c r="M29" s="672"/>
      <c r="N29" s="672"/>
    </row>
    <row r="30" spans="1:14">
      <c r="A30" s="670"/>
      <c r="B30" s="671"/>
      <c r="C30" s="673"/>
      <c r="D30" s="673"/>
      <c r="E30" s="673"/>
      <c r="F30" s="673"/>
      <c r="G30" s="673"/>
      <c r="H30" s="673"/>
      <c r="I30" s="673"/>
      <c r="J30" s="673"/>
      <c r="K30" s="672"/>
      <c r="L30" s="672"/>
      <c r="M30" s="673"/>
      <c r="N30" s="674"/>
    </row>
    <row r="31" spans="1:14">
      <c r="A31" s="665"/>
      <c r="B31" s="423"/>
      <c r="C31" s="673"/>
      <c r="D31" s="673"/>
      <c r="E31" s="673"/>
      <c r="F31" s="673"/>
      <c r="G31" s="673"/>
      <c r="H31" s="673"/>
      <c r="I31" s="673"/>
      <c r="J31" s="673"/>
      <c r="K31" s="672"/>
      <c r="L31" s="672"/>
      <c r="M31" s="673"/>
      <c r="N31" s="674"/>
    </row>
    <row r="32" spans="1:14">
      <c r="A32" s="670"/>
      <c r="B32" s="423"/>
      <c r="C32" s="675"/>
      <c r="D32" s="675"/>
      <c r="E32" s="675"/>
      <c r="F32" s="675"/>
      <c r="G32" s="675"/>
      <c r="H32" s="675"/>
      <c r="I32" s="675"/>
      <c r="J32" s="675"/>
      <c r="K32" s="675"/>
      <c r="L32" s="675"/>
      <c r="M32" s="675"/>
      <c r="N32" s="676"/>
    </row>
    <row r="33" spans="1:14">
      <c r="A33" s="665"/>
      <c r="B33" s="423"/>
      <c r="C33" s="673"/>
      <c r="D33" s="673"/>
      <c r="E33" s="673"/>
      <c r="F33" s="673"/>
      <c r="G33" s="673"/>
      <c r="H33" s="673"/>
      <c r="I33" s="673"/>
      <c r="J33" s="673"/>
      <c r="K33" s="675"/>
      <c r="L33" s="675"/>
      <c r="M33" s="675"/>
      <c r="N33" s="676"/>
    </row>
    <row r="34" spans="1:14">
      <c r="A34" s="670"/>
      <c r="B34" s="423"/>
      <c r="C34" s="673"/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4"/>
    </row>
    <row r="35" spans="1:14">
      <c r="A35" s="665"/>
      <c r="B35" s="671"/>
      <c r="C35" s="673"/>
      <c r="D35" s="673"/>
      <c r="E35" s="673"/>
      <c r="F35" s="673"/>
      <c r="G35" s="673"/>
      <c r="H35" s="673"/>
      <c r="I35" s="673"/>
      <c r="J35" s="673"/>
      <c r="K35" s="673"/>
      <c r="L35" s="673"/>
      <c r="M35" s="673"/>
      <c r="N35" s="674"/>
    </row>
    <row r="36" spans="1:14">
      <c r="A36" s="670"/>
      <c r="B36" s="423"/>
      <c r="C36" s="673"/>
      <c r="D36" s="673"/>
      <c r="E36" s="673"/>
      <c r="F36" s="673"/>
      <c r="G36" s="673"/>
      <c r="H36" s="673"/>
      <c r="I36" s="673"/>
      <c r="J36" s="673"/>
      <c r="K36" s="673"/>
      <c r="L36" s="673"/>
      <c r="M36" s="673"/>
      <c r="N36" s="674"/>
    </row>
    <row r="37" spans="1:14">
      <c r="A37" s="665"/>
      <c r="B37" s="423"/>
      <c r="C37" s="673"/>
      <c r="D37" s="673"/>
      <c r="E37" s="673"/>
      <c r="F37" s="673"/>
      <c r="G37" s="673"/>
      <c r="H37" s="673"/>
      <c r="I37" s="673"/>
      <c r="J37" s="673"/>
      <c r="K37" s="673"/>
      <c r="L37" s="673"/>
      <c r="M37" s="673"/>
      <c r="N37" s="674"/>
    </row>
    <row r="38" spans="1:14">
      <c r="A38" s="1195"/>
      <c r="B38" s="1195"/>
      <c r="C38" s="673"/>
      <c r="D38" s="673"/>
      <c r="E38" s="673"/>
      <c r="F38" s="673"/>
      <c r="G38" s="673"/>
      <c r="H38" s="673"/>
      <c r="I38" s="673"/>
      <c r="J38" s="673"/>
      <c r="K38" s="673"/>
      <c r="L38" s="673"/>
      <c r="M38" s="673"/>
      <c r="N38" s="131"/>
    </row>
    <row r="39" spans="1:14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</row>
    <row r="41" spans="1:14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</row>
    <row r="42" spans="1:14">
      <c r="A42" s="131"/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</row>
    <row r="43" spans="1:14">
      <c r="A43" s="131"/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</row>
    <row r="44" spans="1:14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</row>
    <row r="45" spans="1:14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</row>
    <row r="46" spans="1:14">
      <c r="A46" s="131"/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</row>
    <row r="47" spans="1:14">
      <c r="A47" s="131"/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</row>
    <row r="48" spans="1:14">
      <c r="A48" s="131"/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</row>
    <row r="49" spans="1:14">
      <c r="A49" s="131"/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1:14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</row>
  </sheetData>
  <sortState ref="A6:N27">
    <sortCondition ref="A6"/>
  </sortState>
  <mergeCells count="21">
    <mergeCell ref="A38:B38"/>
    <mergeCell ref="A1:N1"/>
    <mergeCell ref="A2:N2"/>
    <mergeCell ref="K4:L4"/>
    <mergeCell ref="C3:H3"/>
    <mergeCell ref="I3:L3"/>
    <mergeCell ref="M3:N3"/>
    <mergeCell ref="C4:D4"/>
    <mergeCell ref="E4:F4"/>
    <mergeCell ref="G4:H4"/>
    <mergeCell ref="I4:J4"/>
    <mergeCell ref="B5:B6"/>
    <mergeCell ref="C5:F5"/>
    <mergeCell ref="G5:L5"/>
    <mergeCell ref="M5:M6"/>
    <mergeCell ref="N5:N6"/>
    <mergeCell ref="B14:B15"/>
    <mergeCell ref="C14:F14"/>
    <mergeCell ref="G14:L14"/>
    <mergeCell ref="M14:M15"/>
    <mergeCell ref="N14:N15"/>
  </mergeCells>
  <pageMargins left="0.25" right="0.5" top="1.25" bottom="0.3" header="0" footer="0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6"/>
  <sheetViews>
    <sheetView topLeftCell="A40" zoomScaleNormal="100" workbookViewId="0">
      <selection activeCell="G33" sqref="G33:L33"/>
    </sheetView>
  </sheetViews>
  <sheetFormatPr defaultColWidth="9.140625" defaultRowHeight="15"/>
  <cols>
    <col min="1" max="1" width="3.42578125" style="84" customWidth="1"/>
    <col min="2" max="2" width="13.28515625" style="84" customWidth="1"/>
    <col min="3" max="3" width="8.7109375" style="84" customWidth="1"/>
    <col min="4" max="4" width="9.85546875" style="84" customWidth="1"/>
    <col min="5" max="5" width="8" style="84" customWidth="1"/>
    <col min="6" max="6" width="14" style="84" customWidth="1"/>
    <col min="7" max="7" width="11.28515625" style="84" customWidth="1"/>
    <col min="8" max="8" width="7" style="84" customWidth="1"/>
    <col min="9" max="9" width="7.85546875" style="84" customWidth="1"/>
    <col min="10" max="10" width="10.28515625" style="84" customWidth="1"/>
    <col min="11" max="11" width="7.7109375" style="84" customWidth="1"/>
    <col min="12" max="12" width="9.5703125" style="84" customWidth="1"/>
    <col min="13" max="16384" width="9.140625" style="84"/>
  </cols>
  <sheetData>
    <row r="1" spans="1:14">
      <c r="A1" s="1201" t="s">
        <v>1870</v>
      </c>
      <c r="B1" s="1201"/>
      <c r="C1" s="1201"/>
      <c r="D1" s="1201"/>
      <c r="E1" s="1201"/>
      <c r="F1" s="1201"/>
      <c r="G1" s="1201"/>
      <c r="H1" s="1201"/>
      <c r="I1" s="1201"/>
      <c r="J1" s="1201"/>
      <c r="K1" s="1201"/>
      <c r="L1" s="1201"/>
      <c r="M1" s="1201"/>
      <c r="N1" s="1201"/>
    </row>
    <row r="2" spans="1:14">
      <c r="A2" s="1196"/>
      <c r="B2" s="1196"/>
      <c r="C2" s="1196"/>
      <c r="D2" s="1196"/>
      <c r="E2" s="1196"/>
      <c r="F2" s="1196"/>
      <c r="G2" s="1196"/>
      <c r="H2" s="1196"/>
      <c r="I2" s="1196"/>
      <c r="J2" s="1196"/>
      <c r="K2" s="1196"/>
      <c r="L2" s="1196"/>
      <c r="M2" s="1196"/>
      <c r="N2" s="1196"/>
    </row>
    <row r="3" spans="1:14" ht="18.75">
      <c r="A3" s="1196" t="s">
        <v>1871</v>
      </c>
      <c r="B3" s="1196"/>
      <c r="C3" s="1196"/>
      <c r="D3" s="1196"/>
      <c r="E3" s="1196"/>
      <c r="F3" s="1196"/>
      <c r="G3" s="1196"/>
      <c r="H3" s="1196"/>
      <c r="I3" s="1196"/>
      <c r="J3" s="1196"/>
      <c r="K3" s="1196"/>
      <c r="L3" s="1196"/>
      <c r="M3" s="1196"/>
      <c r="N3" s="1196"/>
    </row>
    <row r="4" spans="1:14" ht="20.25">
      <c r="A4" s="836"/>
      <c r="B4" s="836"/>
      <c r="C4" s="1202" t="s">
        <v>1665</v>
      </c>
      <c r="D4" s="1202"/>
      <c r="E4" s="1202"/>
      <c r="F4" s="1202"/>
      <c r="G4" s="1202"/>
      <c r="H4" s="1202"/>
      <c r="I4" s="1200"/>
      <c r="J4" s="1200"/>
      <c r="K4" s="1200"/>
      <c r="L4" s="1200"/>
      <c r="M4" s="1200"/>
      <c r="N4" s="1200"/>
    </row>
    <row r="5" spans="1:14" ht="15.75">
      <c r="A5" s="690"/>
      <c r="B5" s="1189" t="s">
        <v>1648</v>
      </c>
      <c r="C5" s="1190" t="s">
        <v>1649</v>
      </c>
      <c r="D5" s="1191"/>
      <c r="E5" s="1191"/>
      <c r="F5" s="1192"/>
      <c r="G5" s="1190" t="s">
        <v>1650</v>
      </c>
      <c r="H5" s="1191"/>
      <c r="I5" s="1191"/>
      <c r="J5" s="1191"/>
      <c r="K5" s="1191"/>
      <c r="L5" s="1191"/>
      <c r="M5" s="1193" t="s">
        <v>1651</v>
      </c>
      <c r="N5" s="1193" t="s">
        <v>1652</v>
      </c>
    </row>
    <row r="6" spans="1:14" ht="63">
      <c r="A6" s="690"/>
      <c r="B6" s="1189"/>
      <c r="C6" s="678" t="s">
        <v>1653</v>
      </c>
      <c r="D6" s="678" t="s">
        <v>1654</v>
      </c>
      <c r="E6" s="678" t="s">
        <v>1655</v>
      </c>
      <c r="F6" s="678" t="s">
        <v>1656</v>
      </c>
      <c r="G6" s="679" t="s">
        <v>1657</v>
      </c>
      <c r="H6" s="679" t="s">
        <v>1658</v>
      </c>
      <c r="I6" s="55" t="s">
        <v>1659</v>
      </c>
      <c r="J6" s="55" t="s">
        <v>1660</v>
      </c>
      <c r="K6" s="55" t="s">
        <v>1661</v>
      </c>
      <c r="L6" s="55" t="s">
        <v>1662</v>
      </c>
      <c r="M6" s="1194"/>
      <c r="N6" s="1194"/>
    </row>
    <row r="7" spans="1:14" ht="15.75">
      <c r="A7" s="690"/>
      <c r="B7" s="691" t="s">
        <v>222</v>
      </c>
      <c r="C7" s="681">
        <v>106.6</v>
      </c>
      <c r="D7" s="681">
        <v>266.5</v>
      </c>
      <c r="E7" s="684">
        <v>1.25</v>
      </c>
      <c r="F7" s="681">
        <v>133.25</v>
      </c>
      <c r="G7" s="692">
        <v>13.600000000000001</v>
      </c>
      <c r="H7" s="692">
        <v>8.4</v>
      </c>
      <c r="I7" s="692">
        <v>0</v>
      </c>
      <c r="J7" s="692">
        <v>0</v>
      </c>
      <c r="K7" s="692">
        <v>0</v>
      </c>
      <c r="L7" s="692">
        <v>0</v>
      </c>
      <c r="M7" s="681">
        <v>22</v>
      </c>
      <c r="N7" s="681">
        <v>55</v>
      </c>
    </row>
    <row r="8" spans="1:14" ht="15.75">
      <c r="A8" s="690"/>
      <c r="B8" s="691" t="s">
        <v>718</v>
      </c>
      <c r="C8" s="681">
        <v>7.7</v>
      </c>
      <c r="D8" s="681">
        <v>19.25</v>
      </c>
      <c r="E8" s="684">
        <v>1.1299999999999999</v>
      </c>
      <c r="F8" s="681">
        <v>8.7009999999999987</v>
      </c>
      <c r="G8" s="692">
        <v>3.5999999999999996</v>
      </c>
      <c r="H8" s="692">
        <v>0</v>
      </c>
      <c r="I8" s="692">
        <v>1.2000000000000002</v>
      </c>
      <c r="J8" s="692">
        <v>0</v>
      </c>
      <c r="K8" s="692">
        <v>0</v>
      </c>
      <c r="L8" s="692">
        <v>0</v>
      </c>
      <c r="M8" s="681">
        <v>4.8</v>
      </c>
      <c r="N8" s="681">
        <v>12</v>
      </c>
    </row>
    <row r="9" spans="1:14" ht="15.75">
      <c r="A9" s="686"/>
      <c r="B9" s="691" t="s">
        <v>1673</v>
      </c>
      <c r="C9" s="681">
        <v>0</v>
      </c>
      <c r="D9" s="681">
        <v>0</v>
      </c>
      <c r="E9" s="684">
        <v>1.33</v>
      </c>
      <c r="F9" s="681">
        <v>0</v>
      </c>
      <c r="G9" s="692">
        <v>0</v>
      </c>
      <c r="H9" s="692">
        <v>0</v>
      </c>
      <c r="I9" s="692">
        <v>0</v>
      </c>
      <c r="J9" s="692">
        <v>0</v>
      </c>
      <c r="K9" s="692">
        <v>0</v>
      </c>
      <c r="L9" s="692">
        <v>0</v>
      </c>
      <c r="M9" s="681">
        <v>0</v>
      </c>
      <c r="N9" s="681">
        <v>0</v>
      </c>
    </row>
    <row r="10" spans="1:14" ht="15.75">
      <c r="A10" s="686"/>
      <c r="B10" s="691" t="s">
        <v>1674</v>
      </c>
      <c r="C10" s="681">
        <v>59.199999999999996</v>
      </c>
      <c r="D10" s="681">
        <v>148</v>
      </c>
      <c r="E10" s="684">
        <v>3.5</v>
      </c>
      <c r="F10" s="681">
        <v>207.2</v>
      </c>
      <c r="G10" s="692">
        <v>6.4</v>
      </c>
      <c r="H10" s="692">
        <v>0.4</v>
      </c>
      <c r="I10" s="692">
        <v>1.2000000000000002</v>
      </c>
      <c r="J10" s="692">
        <v>0</v>
      </c>
      <c r="K10" s="692">
        <v>0</v>
      </c>
      <c r="L10" s="692">
        <v>0</v>
      </c>
      <c r="M10" s="681">
        <v>8</v>
      </c>
      <c r="N10" s="681">
        <v>20</v>
      </c>
    </row>
    <row r="11" spans="1:14" ht="15.75">
      <c r="A11" s="686"/>
      <c r="B11" s="691" t="s">
        <v>1675</v>
      </c>
      <c r="C11" s="681">
        <v>3.9</v>
      </c>
      <c r="D11" s="681">
        <v>9.75</v>
      </c>
      <c r="E11" s="684">
        <v>1.1299999999999999</v>
      </c>
      <c r="F11" s="681">
        <v>4.4069999999999991</v>
      </c>
      <c r="G11" s="692">
        <v>1.2000000000000002</v>
      </c>
      <c r="H11" s="692">
        <v>0</v>
      </c>
      <c r="I11" s="692">
        <v>2</v>
      </c>
      <c r="J11" s="692">
        <v>0</v>
      </c>
      <c r="K11" s="692">
        <v>0</v>
      </c>
      <c r="L11" s="692">
        <v>0</v>
      </c>
      <c r="M11" s="681">
        <v>3.2</v>
      </c>
      <c r="N11" s="681">
        <v>8</v>
      </c>
    </row>
    <row r="12" spans="1:14" ht="15.75">
      <c r="A12" s="686"/>
      <c r="B12" s="691" t="s">
        <v>295</v>
      </c>
      <c r="C12" s="681">
        <v>18.5</v>
      </c>
      <c r="D12" s="681">
        <v>46.25</v>
      </c>
      <c r="E12" s="684">
        <v>1.1599999999999999</v>
      </c>
      <c r="F12" s="681">
        <v>21.459999999999997</v>
      </c>
      <c r="G12" s="692">
        <v>7.1999999999999993</v>
      </c>
      <c r="H12" s="692">
        <v>0</v>
      </c>
      <c r="I12" s="692">
        <v>2</v>
      </c>
      <c r="J12" s="692">
        <v>0</v>
      </c>
      <c r="K12" s="692">
        <v>0</v>
      </c>
      <c r="L12" s="692">
        <v>0</v>
      </c>
      <c r="M12" s="681">
        <v>9.1999999999999993</v>
      </c>
      <c r="N12" s="681">
        <v>23</v>
      </c>
    </row>
    <row r="13" spans="1:14" ht="15.75">
      <c r="A13" s="686"/>
      <c r="B13" s="680" t="s">
        <v>1676</v>
      </c>
      <c r="C13" s="681">
        <v>5</v>
      </c>
      <c r="D13" s="681">
        <v>12.5</v>
      </c>
      <c r="E13" s="684">
        <v>1.88</v>
      </c>
      <c r="F13" s="683">
        <v>9.3999999999999986</v>
      </c>
      <c r="G13" s="693">
        <v>1.2000000000000002</v>
      </c>
      <c r="H13" s="693">
        <v>0</v>
      </c>
      <c r="I13" s="693">
        <v>1.6</v>
      </c>
      <c r="J13" s="693">
        <v>0</v>
      </c>
      <c r="K13" s="693">
        <v>0</v>
      </c>
      <c r="L13" s="693">
        <v>0</v>
      </c>
      <c r="M13" s="683">
        <v>2.8000000000000003</v>
      </c>
      <c r="N13" s="683">
        <v>7.0000000000000009</v>
      </c>
    </row>
    <row r="14" spans="1:14" ht="15.75">
      <c r="A14" s="686"/>
      <c r="B14" s="680" t="s">
        <v>382</v>
      </c>
      <c r="C14" s="681">
        <v>168.8</v>
      </c>
      <c r="D14" s="681">
        <v>422</v>
      </c>
      <c r="E14" s="682">
        <v>2</v>
      </c>
      <c r="F14" s="683">
        <v>337.6</v>
      </c>
      <c r="G14" s="693">
        <v>140.4</v>
      </c>
      <c r="H14" s="693">
        <v>0</v>
      </c>
      <c r="I14" s="693">
        <v>0</v>
      </c>
      <c r="J14" s="693">
        <v>0</v>
      </c>
      <c r="K14" s="693">
        <v>0</v>
      </c>
      <c r="L14" s="693">
        <v>0</v>
      </c>
      <c r="M14" s="683">
        <v>140.4</v>
      </c>
      <c r="N14" s="683">
        <v>351</v>
      </c>
    </row>
    <row r="15" spans="1:14" ht="15.75">
      <c r="A15" s="686"/>
      <c r="B15" s="680" t="s">
        <v>1677</v>
      </c>
      <c r="C15" s="681">
        <v>162.9</v>
      </c>
      <c r="D15" s="681">
        <v>407.25</v>
      </c>
      <c r="E15" s="682">
        <v>21.25</v>
      </c>
      <c r="F15" s="683">
        <v>3461.625</v>
      </c>
      <c r="G15" s="693">
        <v>41.2</v>
      </c>
      <c r="H15" s="693">
        <v>8.4</v>
      </c>
      <c r="I15" s="693">
        <v>5.6</v>
      </c>
      <c r="J15" s="693">
        <v>0</v>
      </c>
      <c r="K15" s="693">
        <v>0</v>
      </c>
      <c r="L15" s="693">
        <v>0</v>
      </c>
      <c r="M15" s="683">
        <v>55.2</v>
      </c>
      <c r="N15" s="683">
        <v>138</v>
      </c>
    </row>
    <row r="16" spans="1:14" ht="15.75">
      <c r="A16" s="686"/>
      <c r="B16" s="680" t="s">
        <v>1678</v>
      </c>
      <c r="C16" s="681">
        <v>1.7999999999999998</v>
      </c>
      <c r="D16" s="681">
        <v>4.5</v>
      </c>
      <c r="E16" s="682">
        <v>8.5</v>
      </c>
      <c r="F16" s="683">
        <v>15.299999999999999</v>
      </c>
      <c r="G16" s="693">
        <v>0.8</v>
      </c>
      <c r="H16" s="693">
        <v>0</v>
      </c>
      <c r="I16" s="693">
        <v>0</v>
      </c>
      <c r="J16" s="693">
        <v>0</v>
      </c>
      <c r="K16" s="693">
        <v>0</v>
      </c>
      <c r="L16" s="693">
        <v>0</v>
      </c>
      <c r="M16" s="683">
        <v>0.8</v>
      </c>
      <c r="N16" s="683">
        <v>2</v>
      </c>
    </row>
    <row r="17" spans="1:14">
      <c r="A17" s="686"/>
      <c r="B17" s="423"/>
      <c r="C17" s="674"/>
      <c r="D17" s="674"/>
      <c r="E17" s="674"/>
      <c r="F17" s="674"/>
      <c r="G17" s="674"/>
      <c r="H17" s="674"/>
      <c r="I17" s="674"/>
      <c r="J17" s="674"/>
      <c r="K17" s="674"/>
      <c r="L17" s="674"/>
      <c r="M17" s="674"/>
      <c r="N17" s="674"/>
    </row>
    <row r="18" spans="1:14">
      <c r="A18" s="686"/>
      <c r="B18" s="423"/>
      <c r="C18" s="674"/>
      <c r="D18" s="674"/>
      <c r="E18" s="674"/>
      <c r="F18" s="674"/>
      <c r="G18" s="674"/>
      <c r="H18" s="674"/>
      <c r="I18" s="674"/>
      <c r="J18" s="674"/>
      <c r="K18" s="674"/>
      <c r="L18" s="674"/>
      <c r="M18" s="674"/>
      <c r="N18" s="674"/>
    </row>
    <row r="19" spans="1:14">
      <c r="A19" s="686"/>
      <c r="B19" s="423"/>
      <c r="C19" s="674"/>
      <c r="D19" s="674"/>
      <c r="E19" s="674"/>
      <c r="F19" s="674"/>
      <c r="G19" s="674"/>
      <c r="H19" s="674"/>
      <c r="I19" s="674"/>
      <c r="J19" s="674"/>
      <c r="K19" s="674"/>
      <c r="L19" s="674"/>
      <c r="M19" s="674"/>
      <c r="N19" s="674"/>
    </row>
    <row r="20" spans="1:14">
      <c r="A20" s="686"/>
      <c r="B20" s="423"/>
      <c r="C20" s="674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4"/>
    </row>
    <row r="21" spans="1:14">
      <c r="A21" s="686"/>
      <c r="B21" s="423"/>
      <c r="C21" s="674"/>
      <c r="D21" s="674"/>
      <c r="E21" s="674"/>
      <c r="F21" s="674"/>
      <c r="G21" s="674"/>
      <c r="H21" s="674"/>
      <c r="I21" s="674"/>
      <c r="J21" s="674"/>
      <c r="K21" s="674"/>
      <c r="L21" s="674"/>
      <c r="M21" s="674"/>
      <c r="N21" s="674"/>
    </row>
    <row r="22" spans="1:14">
      <c r="A22" s="686"/>
      <c r="B22" s="423"/>
      <c r="C22" s="674"/>
      <c r="D22" s="674"/>
      <c r="E22" s="674"/>
      <c r="F22" s="674"/>
      <c r="G22" s="674"/>
      <c r="H22" s="674"/>
      <c r="I22" s="674"/>
      <c r="J22" s="674"/>
      <c r="K22" s="674"/>
      <c r="L22" s="674"/>
      <c r="M22" s="674"/>
      <c r="N22" s="674"/>
    </row>
    <row r="23" spans="1:14">
      <c r="A23" s="686"/>
      <c r="B23" s="423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4"/>
    </row>
    <row r="24" spans="1:14">
      <c r="A24" s="686"/>
      <c r="B24" s="423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</row>
    <row r="25" spans="1:14">
      <c r="A25" s="686"/>
      <c r="B25" s="423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674"/>
    </row>
    <row r="26" spans="1:14">
      <c r="A26" s="686"/>
      <c r="B26" s="423"/>
      <c r="C26" s="674"/>
      <c r="D26" s="674"/>
      <c r="E26" s="674"/>
      <c r="F26" s="674"/>
      <c r="G26" s="674"/>
      <c r="H26" s="674"/>
      <c r="I26" s="674"/>
      <c r="J26" s="674"/>
      <c r="K26" s="674"/>
      <c r="L26" s="674"/>
      <c r="M26" s="674"/>
      <c r="N26" s="674"/>
    </row>
    <row r="27" spans="1:14">
      <c r="A27" s="686"/>
      <c r="B27" s="423"/>
      <c r="C27" s="674"/>
      <c r="D27" s="674"/>
      <c r="E27" s="674"/>
      <c r="F27" s="674"/>
      <c r="G27" s="674"/>
      <c r="H27" s="674"/>
      <c r="I27" s="674"/>
      <c r="J27" s="674"/>
      <c r="K27" s="674"/>
      <c r="L27" s="674"/>
      <c r="M27" s="674"/>
      <c r="N27" s="674">
        <v>66</v>
      </c>
    </row>
    <row r="28" spans="1:14" ht="15" customHeight="1">
      <c r="A28" s="1201" t="s">
        <v>1870</v>
      </c>
      <c r="B28" s="1201"/>
      <c r="C28" s="1201"/>
      <c r="D28" s="1201"/>
      <c r="E28" s="1201"/>
      <c r="F28" s="1201"/>
      <c r="G28" s="1201"/>
      <c r="H28" s="1201"/>
      <c r="I28" s="1201"/>
      <c r="J28" s="1201"/>
      <c r="K28" s="1201"/>
      <c r="L28" s="1201"/>
      <c r="M28" s="1201"/>
      <c r="N28" s="1201"/>
    </row>
    <row r="29" spans="1:14" ht="15" customHeight="1">
      <c r="A29" s="1196"/>
      <c r="B29" s="1196"/>
      <c r="C29" s="1196"/>
      <c r="D29" s="1196"/>
      <c r="E29" s="1196"/>
      <c r="F29" s="1196"/>
      <c r="G29" s="1196"/>
      <c r="H29" s="1196"/>
      <c r="I29" s="1196"/>
      <c r="J29" s="1196"/>
      <c r="K29" s="1196"/>
      <c r="L29" s="1196"/>
      <c r="M29" s="1196"/>
      <c r="N29" s="1196"/>
    </row>
    <row r="30" spans="1:14" ht="15.75" customHeight="1">
      <c r="A30" s="1196" t="s">
        <v>1871</v>
      </c>
      <c r="B30" s="1196"/>
      <c r="C30" s="1196"/>
      <c r="D30" s="1196"/>
      <c r="E30" s="1196"/>
      <c r="F30" s="1196"/>
      <c r="G30" s="1196"/>
      <c r="H30" s="1196"/>
      <c r="I30" s="1196"/>
      <c r="J30" s="1196"/>
      <c r="K30" s="1196"/>
      <c r="L30" s="1196"/>
      <c r="M30" s="1196"/>
      <c r="N30" s="1196"/>
    </row>
    <row r="31" spans="1:14" ht="15.75" customHeight="1">
      <c r="A31" s="835"/>
      <c r="B31" s="835"/>
      <c r="C31" s="835"/>
      <c r="D31" s="835"/>
      <c r="E31" s="835"/>
      <c r="F31" s="835" t="s">
        <v>1666</v>
      </c>
      <c r="G31" s="835"/>
      <c r="H31" s="835"/>
      <c r="I31" s="835"/>
      <c r="J31" s="835"/>
      <c r="K31" s="835"/>
      <c r="L31" s="835"/>
      <c r="M31" s="835"/>
      <c r="N31" s="835"/>
    </row>
    <row r="32" spans="1:14" ht="15.75">
      <c r="A32" s="687"/>
      <c r="B32" s="1189" t="s">
        <v>1648</v>
      </c>
      <c r="C32" s="1190" t="s">
        <v>1649</v>
      </c>
      <c r="D32" s="1191"/>
      <c r="E32" s="1191"/>
      <c r="F32" s="1192"/>
      <c r="G32" s="1190" t="s">
        <v>1650</v>
      </c>
      <c r="H32" s="1191"/>
      <c r="I32" s="1191"/>
      <c r="J32" s="1191"/>
      <c r="K32" s="1191"/>
      <c r="L32" s="1191"/>
      <c r="M32" s="1193" t="s">
        <v>1651</v>
      </c>
      <c r="N32" s="1193" t="s">
        <v>1652</v>
      </c>
    </row>
    <row r="33" spans="1:14" ht="63">
      <c r="A33" s="687"/>
      <c r="B33" s="1189"/>
      <c r="C33" s="678" t="s">
        <v>1653</v>
      </c>
      <c r="D33" s="678" t="s">
        <v>1654</v>
      </c>
      <c r="E33" s="678" t="s">
        <v>1655</v>
      </c>
      <c r="F33" s="678" t="s">
        <v>1656</v>
      </c>
      <c r="G33" s="829" t="s">
        <v>1667</v>
      </c>
      <c r="H33" s="829" t="s">
        <v>1668</v>
      </c>
      <c r="I33" s="55" t="s">
        <v>1669</v>
      </c>
      <c r="J33" s="55" t="s">
        <v>1670</v>
      </c>
      <c r="K33" s="55" t="s">
        <v>1671</v>
      </c>
      <c r="L33" s="55" t="s">
        <v>1672</v>
      </c>
      <c r="M33" s="1194"/>
      <c r="N33" s="1194"/>
    </row>
    <row r="34" spans="1:14" ht="15.75">
      <c r="A34" s="688"/>
      <c r="B34" s="691" t="s">
        <v>222</v>
      </c>
      <c r="C34" s="681">
        <v>276.2</v>
      </c>
      <c r="D34" s="681">
        <v>690.5</v>
      </c>
      <c r="E34" s="681">
        <v>1.25</v>
      </c>
      <c r="F34" s="681">
        <v>345.25</v>
      </c>
      <c r="G34" s="692">
        <v>192</v>
      </c>
      <c r="H34" s="692">
        <v>2.4</v>
      </c>
      <c r="I34" s="692">
        <v>26</v>
      </c>
      <c r="J34" s="692">
        <v>0</v>
      </c>
      <c r="K34" s="692">
        <v>0</v>
      </c>
      <c r="L34" s="692">
        <v>0</v>
      </c>
      <c r="M34" s="681">
        <v>220.4</v>
      </c>
      <c r="N34" s="681">
        <v>551</v>
      </c>
    </row>
    <row r="35" spans="1:14" ht="15.75">
      <c r="A35" s="687"/>
      <c r="B35" s="691" t="s">
        <v>718</v>
      </c>
      <c r="C35" s="681">
        <v>28.799999999999997</v>
      </c>
      <c r="D35" s="681">
        <v>72</v>
      </c>
      <c r="E35" s="681">
        <v>1.1299999999999999</v>
      </c>
      <c r="F35" s="681">
        <v>32.543999999999997</v>
      </c>
      <c r="G35" s="692">
        <v>4</v>
      </c>
      <c r="H35" s="692">
        <v>0.4</v>
      </c>
      <c r="I35" s="692">
        <v>0</v>
      </c>
      <c r="J35" s="692">
        <v>0</v>
      </c>
      <c r="K35" s="692">
        <v>0</v>
      </c>
      <c r="L35" s="692">
        <v>0.4</v>
      </c>
      <c r="M35" s="681">
        <v>4.8000000000000007</v>
      </c>
      <c r="N35" s="681">
        <v>12.000000000000002</v>
      </c>
    </row>
    <row r="36" spans="1:14" ht="15.75">
      <c r="A36" s="687"/>
      <c r="B36" s="691" t="s">
        <v>1673</v>
      </c>
      <c r="C36" s="681">
        <v>29.599999999999998</v>
      </c>
      <c r="D36" s="681">
        <v>74</v>
      </c>
      <c r="E36" s="681">
        <v>1.33</v>
      </c>
      <c r="F36" s="681">
        <v>39.368000000000002</v>
      </c>
      <c r="G36" s="692">
        <v>6</v>
      </c>
      <c r="H36" s="692">
        <v>0</v>
      </c>
      <c r="I36" s="692">
        <v>0</v>
      </c>
      <c r="J36" s="692">
        <v>0</v>
      </c>
      <c r="K36" s="692">
        <v>0</v>
      </c>
      <c r="L36" s="692">
        <v>0.4</v>
      </c>
      <c r="M36" s="681">
        <v>6.4</v>
      </c>
      <c r="N36" s="681">
        <v>16</v>
      </c>
    </row>
    <row r="37" spans="1:14" ht="15.75">
      <c r="A37" s="688"/>
      <c r="B37" s="691" t="s">
        <v>1674</v>
      </c>
      <c r="C37" s="681">
        <v>2</v>
      </c>
      <c r="D37" s="681">
        <v>5</v>
      </c>
      <c r="E37" s="681">
        <v>3.5</v>
      </c>
      <c r="F37" s="681">
        <v>7</v>
      </c>
      <c r="G37" s="692">
        <v>0</v>
      </c>
      <c r="H37" s="692">
        <v>0</v>
      </c>
      <c r="I37" s="692">
        <v>2</v>
      </c>
      <c r="J37" s="692">
        <v>0</v>
      </c>
      <c r="K37" s="692">
        <v>0</v>
      </c>
      <c r="L37" s="692">
        <v>0</v>
      </c>
      <c r="M37" s="681">
        <v>2</v>
      </c>
      <c r="N37" s="681">
        <v>5</v>
      </c>
    </row>
    <row r="38" spans="1:14" ht="15.75">
      <c r="A38" s="686"/>
      <c r="B38" s="691" t="s">
        <v>1675</v>
      </c>
      <c r="C38" s="681">
        <v>7.2</v>
      </c>
      <c r="D38" s="681">
        <v>18</v>
      </c>
      <c r="E38" s="681">
        <v>1.1299999999999999</v>
      </c>
      <c r="F38" s="681">
        <v>8.1359999999999992</v>
      </c>
      <c r="G38" s="692">
        <v>0</v>
      </c>
      <c r="H38" s="692">
        <v>0</v>
      </c>
      <c r="I38" s="692">
        <v>0</v>
      </c>
      <c r="J38" s="692">
        <v>0</v>
      </c>
      <c r="K38" s="692">
        <v>0</v>
      </c>
      <c r="L38" s="692">
        <v>2.8</v>
      </c>
      <c r="M38" s="681">
        <v>2.8</v>
      </c>
      <c r="N38" s="681">
        <v>7</v>
      </c>
    </row>
    <row r="39" spans="1:14" ht="15.75">
      <c r="A39" s="686"/>
      <c r="B39" s="691" t="s">
        <v>295</v>
      </c>
      <c r="C39" s="681">
        <v>10.8</v>
      </c>
      <c r="D39" s="681">
        <v>27</v>
      </c>
      <c r="E39" s="681">
        <v>1.1599999999999999</v>
      </c>
      <c r="F39" s="681">
        <v>12.528</v>
      </c>
      <c r="G39" s="692">
        <v>0</v>
      </c>
      <c r="H39" s="692">
        <v>0</v>
      </c>
      <c r="I39" s="692">
        <v>8</v>
      </c>
      <c r="J39" s="692">
        <v>0</v>
      </c>
      <c r="K39" s="692">
        <v>0</v>
      </c>
      <c r="L39" s="692">
        <v>1.6</v>
      </c>
      <c r="M39" s="681">
        <v>9.6</v>
      </c>
      <c r="N39" s="681">
        <v>24</v>
      </c>
    </row>
    <row r="40" spans="1:14" ht="15.75">
      <c r="A40" s="689"/>
      <c r="B40" s="680" t="s">
        <v>1676</v>
      </c>
      <c r="C40" s="681">
        <v>35.199999999999996</v>
      </c>
      <c r="D40" s="681">
        <v>87.999999999999986</v>
      </c>
      <c r="E40" s="682">
        <v>1.88</v>
      </c>
      <c r="F40" s="683">
        <v>66.175999999999988</v>
      </c>
      <c r="G40" s="693">
        <v>12</v>
      </c>
      <c r="H40" s="693">
        <v>2</v>
      </c>
      <c r="I40" s="693">
        <v>6</v>
      </c>
      <c r="J40" s="693">
        <v>0</v>
      </c>
      <c r="K40" s="693">
        <v>0</v>
      </c>
      <c r="L40" s="693">
        <v>3.2</v>
      </c>
      <c r="M40" s="683">
        <v>23.2</v>
      </c>
      <c r="N40" s="683">
        <v>58</v>
      </c>
    </row>
    <row r="41" spans="1:14" ht="15.75">
      <c r="A41" s="686"/>
      <c r="B41" s="680" t="s">
        <v>382</v>
      </c>
      <c r="C41" s="681">
        <v>0.8</v>
      </c>
      <c r="D41" s="681">
        <v>2</v>
      </c>
      <c r="E41" s="682">
        <v>2</v>
      </c>
      <c r="F41" s="683">
        <v>1.6</v>
      </c>
      <c r="G41" s="693">
        <v>0</v>
      </c>
      <c r="H41" s="693">
        <v>0</v>
      </c>
      <c r="I41" s="693">
        <v>0</v>
      </c>
      <c r="J41" s="693">
        <v>0</v>
      </c>
      <c r="K41" s="693">
        <v>0</v>
      </c>
      <c r="L41" s="693">
        <v>0</v>
      </c>
      <c r="M41" s="683">
        <v>0</v>
      </c>
      <c r="N41" s="683">
        <v>0</v>
      </c>
    </row>
    <row r="42" spans="1:14" ht="15.75">
      <c r="A42" s="686"/>
      <c r="B42" s="680" t="s">
        <v>1677</v>
      </c>
      <c r="C42" s="681">
        <v>0.4</v>
      </c>
      <c r="D42" s="681">
        <v>1</v>
      </c>
      <c r="E42" s="682">
        <v>21.25</v>
      </c>
      <c r="F42" s="683">
        <v>8.5</v>
      </c>
      <c r="G42" s="693">
        <v>0</v>
      </c>
      <c r="H42" s="693">
        <v>0</v>
      </c>
      <c r="I42" s="693">
        <v>0</v>
      </c>
      <c r="J42" s="693">
        <v>1.2</v>
      </c>
      <c r="K42" s="693">
        <v>0</v>
      </c>
      <c r="L42" s="693">
        <v>1.6</v>
      </c>
      <c r="M42" s="683">
        <v>2.8</v>
      </c>
      <c r="N42" s="683">
        <v>7</v>
      </c>
    </row>
    <row r="43" spans="1:14" ht="15.75">
      <c r="A43" s="689"/>
      <c r="B43" s="680" t="s">
        <v>1678</v>
      </c>
      <c r="C43" s="681">
        <v>0.4</v>
      </c>
      <c r="D43" s="681">
        <v>1</v>
      </c>
      <c r="E43" s="682">
        <v>8.5</v>
      </c>
      <c r="F43" s="683">
        <v>3.4000000000000004</v>
      </c>
      <c r="G43" s="693">
        <v>0</v>
      </c>
      <c r="H43" s="693">
        <v>0</v>
      </c>
      <c r="I43" s="693">
        <v>4</v>
      </c>
      <c r="J43" s="693">
        <v>0</v>
      </c>
      <c r="K43" s="693">
        <v>0</v>
      </c>
      <c r="L43" s="693">
        <v>0</v>
      </c>
      <c r="M43" s="683">
        <v>4</v>
      </c>
      <c r="N43" s="683">
        <v>10</v>
      </c>
    </row>
    <row r="44" spans="1:14">
      <c r="A44" s="686"/>
      <c r="B44" s="423"/>
      <c r="C44" s="674"/>
      <c r="D44" s="674"/>
      <c r="E44" s="674"/>
      <c r="F44" s="674"/>
      <c r="G44" s="674"/>
      <c r="H44" s="674"/>
      <c r="I44" s="674"/>
      <c r="J44" s="674"/>
      <c r="K44" s="674"/>
      <c r="L44" s="674"/>
      <c r="M44" s="674"/>
      <c r="N44" s="674"/>
    </row>
    <row r="45" spans="1:14">
      <c r="A45" s="686"/>
      <c r="B45" s="423"/>
      <c r="C45" s="674"/>
      <c r="D45" s="674"/>
      <c r="E45" s="674"/>
      <c r="F45" s="674"/>
      <c r="G45" s="674"/>
      <c r="H45" s="674"/>
      <c r="I45" s="674"/>
      <c r="J45" s="674"/>
      <c r="K45" s="674"/>
      <c r="L45" s="674"/>
      <c r="M45" s="674"/>
      <c r="N45" s="674"/>
    </row>
    <row r="46" spans="1:14" ht="15.75">
      <c r="A46" s="689"/>
      <c r="B46" s="423"/>
      <c r="C46" s="674"/>
      <c r="D46" s="674"/>
      <c r="E46" s="674"/>
      <c r="F46" s="674"/>
      <c r="G46" s="674"/>
      <c r="H46" s="674"/>
      <c r="I46" s="674"/>
      <c r="J46" s="674"/>
      <c r="K46" s="674"/>
      <c r="L46" s="674"/>
      <c r="M46" s="674"/>
      <c r="N46" s="674"/>
    </row>
    <row r="47" spans="1:14">
      <c r="A47" s="686"/>
      <c r="B47" s="671"/>
      <c r="C47" s="674"/>
      <c r="D47" s="674"/>
      <c r="E47" s="674"/>
      <c r="F47" s="674"/>
      <c r="G47" s="674"/>
      <c r="H47" s="674"/>
      <c r="I47" s="674"/>
      <c r="J47" s="674"/>
      <c r="K47" s="674"/>
      <c r="L47" s="674"/>
      <c r="M47" s="674"/>
      <c r="N47" s="674"/>
    </row>
    <row r="48" spans="1:14" ht="15.75">
      <c r="A48" s="689"/>
      <c r="B48" s="671"/>
      <c r="C48" s="674"/>
      <c r="D48" s="674"/>
      <c r="E48" s="674"/>
      <c r="F48" s="674"/>
      <c r="G48" s="674"/>
      <c r="H48" s="674"/>
      <c r="I48" s="674"/>
      <c r="J48" s="674"/>
      <c r="K48" s="674"/>
      <c r="L48" s="674"/>
      <c r="M48" s="674"/>
      <c r="N48" s="674"/>
    </row>
    <row r="49" spans="1:14">
      <c r="A49" s="686"/>
      <c r="B49" s="423"/>
      <c r="C49" s="674"/>
      <c r="D49" s="674"/>
      <c r="E49" s="674"/>
      <c r="F49" s="674"/>
      <c r="G49" s="674"/>
      <c r="H49" s="674"/>
      <c r="I49" s="674"/>
      <c r="J49" s="674"/>
      <c r="K49" s="674"/>
      <c r="L49" s="674"/>
      <c r="M49" s="674"/>
      <c r="N49" s="674"/>
    </row>
    <row r="50" spans="1:14" ht="15.75">
      <c r="A50" s="689"/>
      <c r="B50" s="423"/>
      <c r="C50" s="674"/>
      <c r="D50" s="674"/>
      <c r="E50" s="674"/>
      <c r="F50" s="674"/>
      <c r="G50" s="674"/>
      <c r="H50" s="674"/>
      <c r="I50" s="674"/>
      <c r="J50" s="674"/>
      <c r="K50" s="674"/>
      <c r="L50" s="674"/>
      <c r="M50" s="674"/>
      <c r="N50" s="674"/>
    </row>
    <row r="51" spans="1:14">
      <c r="A51" s="686"/>
      <c r="B51" s="423"/>
      <c r="C51" s="674"/>
      <c r="D51" s="674"/>
      <c r="E51" s="674"/>
      <c r="F51" s="674"/>
      <c r="G51" s="674"/>
      <c r="H51" s="674"/>
      <c r="I51" s="674"/>
      <c r="J51" s="674"/>
      <c r="K51" s="674"/>
      <c r="L51" s="674"/>
      <c r="M51" s="674"/>
      <c r="N51" s="674"/>
    </row>
    <row r="52" spans="1:14" ht="15.75">
      <c r="A52" s="689"/>
      <c r="B52" s="423"/>
      <c r="C52" s="674"/>
      <c r="D52" s="674"/>
      <c r="E52" s="674"/>
      <c r="F52" s="674"/>
      <c r="G52" s="674"/>
      <c r="H52" s="674"/>
      <c r="I52" s="674"/>
      <c r="J52" s="674"/>
      <c r="K52" s="674"/>
      <c r="L52" s="674"/>
      <c r="M52" s="674"/>
      <c r="N52" s="674"/>
    </row>
    <row r="53" spans="1:14">
      <c r="A53" s="686"/>
      <c r="B53" s="671"/>
      <c r="C53" s="674"/>
      <c r="D53" s="674"/>
      <c r="E53" s="674"/>
      <c r="F53" s="674"/>
      <c r="G53" s="674"/>
      <c r="H53" s="674"/>
      <c r="I53" s="674"/>
      <c r="J53" s="674"/>
      <c r="K53" s="674"/>
      <c r="L53" s="674"/>
      <c r="M53" s="674"/>
      <c r="N53" s="674"/>
    </row>
    <row r="54" spans="1:14" ht="15.75">
      <c r="A54" s="689"/>
      <c r="B54" s="423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>
        <v>67</v>
      </c>
    </row>
    <row r="55" spans="1:14">
      <c r="A55" s="686"/>
      <c r="B55" s="423"/>
      <c r="C55" s="674"/>
      <c r="D55" s="674"/>
      <c r="E55" s="674"/>
      <c r="F55" s="674"/>
      <c r="G55" s="674"/>
      <c r="H55" s="674"/>
      <c r="I55" s="674"/>
      <c r="J55" s="674"/>
      <c r="K55" s="674"/>
      <c r="L55" s="674"/>
      <c r="M55" s="674"/>
      <c r="N55" s="674"/>
    </row>
    <row r="56" spans="1:14">
      <c r="A56" s="1195"/>
      <c r="B56" s="1195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</row>
  </sheetData>
  <mergeCells count="17">
    <mergeCell ref="A1:N2"/>
    <mergeCell ref="C4:H4"/>
    <mergeCell ref="A3:N3"/>
    <mergeCell ref="B5:B6"/>
    <mergeCell ref="C5:F5"/>
    <mergeCell ref="G5:L5"/>
    <mergeCell ref="M5:M6"/>
    <mergeCell ref="N5:N6"/>
    <mergeCell ref="M32:M33"/>
    <mergeCell ref="N32:N33"/>
    <mergeCell ref="A56:B56"/>
    <mergeCell ref="B32:B33"/>
    <mergeCell ref="I4:N4"/>
    <mergeCell ref="A28:N29"/>
    <mergeCell ref="A30:N30"/>
    <mergeCell ref="C32:F32"/>
    <mergeCell ref="G32:L32"/>
  </mergeCells>
  <pageMargins left="0.75" right="0.7" top="1.2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4:I29"/>
  <sheetViews>
    <sheetView view="pageBreakPreview" zoomScale="80" zoomScaleSheetLayoutView="80" workbookViewId="0">
      <selection activeCell="A48" sqref="A1:J48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2:9">
      <c r="C17" s="9"/>
      <c r="D17" s="9"/>
    </row>
    <row r="18" spans="2:9">
      <c r="C18" s="9"/>
      <c r="D18" s="9"/>
    </row>
    <row r="19" spans="2:9">
      <c r="C19" s="9"/>
      <c r="D19" s="9"/>
    </row>
    <row r="20" spans="2:9">
      <c r="C20" s="9"/>
      <c r="D20" s="9"/>
    </row>
    <row r="22" spans="2:9">
      <c r="C22" s="9"/>
      <c r="D22" s="9"/>
    </row>
    <row r="23" spans="2:9">
      <c r="C23" s="9"/>
      <c r="D23" s="9"/>
    </row>
    <row r="24" spans="2:9">
      <c r="C24" s="9"/>
      <c r="D24" s="9"/>
    </row>
    <row r="25" spans="2:9" ht="51">
      <c r="B25" s="914" t="s">
        <v>1488</v>
      </c>
      <c r="C25" s="915"/>
      <c r="D25" s="915"/>
      <c r="E25" s="915"/>
      <c r="F25" s="915"/>
      <c r="G25" s="915"/>
      <c r="H25" s="915"/>
      <c r="I25" s="915"/>
    </row>
    <row r="26" spans="2:9">
      <c r="C26" s="9"/>
      <c r="D26" s="9"/>
    </row>
    <row r="27" spans="2:9">
      <c r="C27" s="9"/>
      <c r="D27" s="9"/>
    </row>
    <row r="28" spans="2:9">
      <c r="C28" s="9"/>
      <c r="D28" s="9"/>
    </row>
    <row r="29" spans="2:9">
      <c r="C29" s="9"/>
      <c r="D29" s="9"/>
    </row>
  </sheetData>
  <mergeCells count="1">
    <mergeCell ref="B25:I25"/>
  </mergeCells>
  <pageMargins left="1" right="0.3" top="0.5" bottom="0.3" header="0" footer="0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8"/>
  <sheetViews>
    <sheetView topLeftCell="A24" workbookViewId="0">
      <selection activeCell="A26" sqref="A26:N48"/>
    </sheetView>
  </sheetViews>
  <sheetFormatPr defaultColWidth="9.140625" defaultRowHeight="15"/>
  <cols>
    <col min="1" max="1" width="5.7109375" style="84" customWidth="1"/>
    <col min="2" max="2" width="17.7109375" style="84" customWidth="1"/>
    <col min="3" max="3" width="8.7109375" style="84" customWidth="1"/>
    <col min="4" max="4" width="10" style="84" customWidth="1"/>
    <col min="5" max="5" width="12.42578125" style="84" customWidth="1"/>
    <col min="6" max="6" width="9.140625" style="84" customWidth="1"/>
    <col min="7" max="7" width="8.28515625" style="84" customWidth="1"/>
    <col min="8" max="8" width="8.5703125" style="84" customWidth="1"/>
    <col min="9" max="9" width="7.28515625" style="84" customWidth="1"/>
    <col min="10" max="10" width="9" style="84" customWidth="1"/>
    <col min="11" max="11" width="7" style="84" customWidth="1"/>
    <col min="12" max="16384" width="9.140625" style="84"/>
  </cols>
  <sheetData>
    <row r="1" spans="1:14" ht="18.75">
      <c r="A1" s="1201" t="s">
        <v>1481</v>
      </c>
      <c r="B1" s="1201"/>
      <c r="C1" s="1201"/>
      <c r="D1" s="1201"/>
      <c r="E1" s="1201"/>
      <c r="F1" s="1201"/>
      <c r="G1" s="1201"/>
      <c r="H1" s="1201"/>
      <c r="I1" s="1201"/>
      <c r="J1" s="1201"/>
      <c r="K1" s="1201"/>
      <c r="L1" s="1201"/>
      <c r="M1" s="1201"/>
      <c r="N1" s="1201"/>
    </row>
    <row r="2" spans="1:14" ht="18.75">
      <c r="A2" s="1203" t="s">
        <v>1989</v>
      </c>
      <c r="B2" s="1203"/>
      <c r="C2" s="1203"/>
      <c r="D2" s="1203"/>
      <c r="E2" s="1203"/>
      <c r="F2" s="1203"/>
      <c r="G2" s="1203"/>
      <c r="H2" s="1203"/>
      <c r="I2" s="1203"/>
      <c r="J2" s="1203"/>
      <c r="K2" s="1203"/>
      <c r="L2" s="1203"/>
      <c r="M2" s="1203"/>
      <c r="N2" s="1203"/>
    </row>
    <row r="3" spans="1:14" ht="18.75">
      <c r="A3" s="690"/>
      <c r="B3" s="690"/>
      <c r="C3" s="1204" t="s">
        <v>1665</v>
      </c>
      <c r="D3" s="1204"/>
      <c r="E3" s="1204"/>
      <c r="F3" s="1204"/>
      <c r="G3" s="1204"/>
      <c r="H3" s="1204"/>
      <c r="I3" s="1200"/>
      <c r="J3" s="1200"/>
      <c r="K3" s="1200"/>
      <c r="L3" s="1200"/>
      <c r="M3" s="1200"/>
      <c r="N3" s="1200"/>
    </row>
    <row r="4" spans="1:14" ht="15.75" customHeight="1">
      <c r="A4" s="690"/>
      <c r="B4" s="1205" t="s">
        <v>1648</v>
      </c>
      <c r="C4" s="1190" t="s">
        <v>1649</v>
      </c>
      <c r="D4" s="1191"/>
      <c r="E4" s="1191"/>
      <c r="F4" s="1192"/>
      <c r="G4" s="1190" t="s">
        <v>1650</v>
      </c>
      <c r="H4" s="1191"/>
      <c r="I4" s="1191"/>
      <c r="J4" s="1191"/>
      <c r="K4" s="1191"/>
      <c r="L4" s="1192"/>
      <c r="M4" s="1193" t="s">
        <v>1651</v>
      </c>
      <c r="N4" s="1193" t="s">
        <v>1652</v>
      </c>
    </row>
    <row r="5" spans="1:14" ht="94.5">
      <c r="A5" s="690"/>
      <c r="B5" s="1206"/>
      <c r="C5" s="678" t="s">
        <v>1653</v>
      </c>
      <c r="D5" s="678" t="s">
        <v>1654</v>
      </c>
      <c r="E5" s="678" t="s">
        <v>1655</v>
      </c>
      <c r="F5" s="678" t="s">
        <v>1656</v>
      </c>
      <c r="G5" s="679" t="s">
        <v>1657</v>
      </c>
      <c r="H5" s="679" t="s">
        <v>1658</v>
      </c>
      <c r="I5" s="55" t="s">
        <v>1659</v>
      </c>
      <c r="J5" s="55" t="s">
        <v>1660</v>
      </c>
      <c r="K5" s="55" t="s">
        <v>1661</v>
      </c>
      <c r="L5" s="55" t="s">
        <v>1662</v>
      </c>
      <c r="M5" s="1194"/>
      <c r="N5" s="1194"/>
    </row>
    <row r="6" spans="1:14" ht="15.75">
      <c r="A6" s="690"/>
      <c r="B6" s="680" t="s">
        <v>134</v>
      </c>
      <c r="C6" s="681">
        <v>37.1</v>
      </c>
      <c r="D6" s="681">
        <v>92.75</v>
      </c>
      <c r="E6" s="682">
        <v>10</v>
      </c>
      <c r="F6" s="683">
        <v>371</v>
      </c>
      <c r="G6" s="693">
        <v>18.399999999999999</v>
      </c>
      <c r="H6" s="693">
        <v>2.4</v>
      </c>
      <c r="I6" s="693">
        <v>3.2</v>
      </c>
      <c r="J6" s="693">
        <v>0</v>
      </c>
      <c r="K6" s="693">
        <v>1.2000000000000002</v>
      </c>
      <c r="L6" s="693">
        <v>0.8</v>
      </c>
      <c r="M6" s="683">
        <v>25.999999999999996</v>
      </c>
      <c r="N6" s="683">
        <v>64.999999999999986</v>
      </c>
    </row>
    <row r="7" spans="1:14" ht="15.75">
      <c r="A7" s="690"/>
      <c r="B7" s="680" t="s">
        <v>1679</v>
      </c>
      <c r="C7" s="681">
        <v>2.4</v>
      </c>
      <c r="D7" s="681">
        <v>6</v>
      </c>
      <c r="E7" s="682">
        <v>30</v>
      </c>
      <c r="F7" s="683">
        <v>72</v>
      </c>
      <c r="G7" s="697">
        <v>0.8</v>
      </c>
      <c r="H7" s="697">
        <v>0</v>
      </c>
      <c r="I7" s="697">
        <v>0</v>
      </c>
      <c r="J7" s="697">
        <v>0</v>
      </c>
      <c r="K7" s="697">
        <v>0</v>
      </c>
      <c r="L7" s="697">
        <v>0</v>
      </c>
      <c r="M7" s="683">
        <v>0.8</v>
      </c>
      <c r="N7" s="683">
        <v>2</v>
      </c>
    </row>
    <row r="8" spans="1:14" ht="15.75">
      <c r="A8" s="694"/>
      <c r="B8" s="680" t="s">
        <v>1680</v>
      </c>
      <c r="C8" s="681">
        <v>7.1000000000000005</v>
      </c>
      <c r="D8" s="681">
        <v>17.75</v>
      </c>
      <c r="E8" s="682">
        <v>15</v>
      </c>
      <c r="F8" s="683">
        <v>106.50000000000001</v>
      </c>
      <c r="G8" s="697">
        <v>3.5999999999999996</v>
      </c>
      <c r="H8" s="697">
        <v>0</v>
      </c>
      <c r="I8" s="697">
        <v>1.6</v>
      </c>
      <c r="J8" s="697">
        <v>0</v>
      </c>
      <c r="K8" s="697">
        <v>0.8</v>
      </c>
      <c r="L8" s="697">
        <v>0.4</v>
      </c>
      <c r="M8" s="683">
        <v>6.3999999999999995</v>
      </c>
      <c r="N8" s="683">
        <v>15.999999999999998</v>
      </c>
    </row>
    <row r="9" spans="1:14" ht="15.75">
      <c r="A9" s="694"/>
      <c r="B9" s="680" t="s">
        <v>1681</v>
      </c>
      <c r="C9" s="681">
        <v>9.5</v>
      </c>
      <c r="D9" s="681">
        <v>23.75</v>
      </c>
      <c r="E9" s="682">
        <v>10</v>
      </c>
      <c r="F9" s="683">
        <v>95</v>
      </c>
      <c r="G9" s="697">
        <v>3.5999999999999996</v>
      </c>
      <c r="H9" s="697">
        <v>0</v>
      </c>
      <c r="I9" s="697">
        <v>0</v>
      </c>
      <c r="J9" s="697">
        <v>0</v>
      </c>
      <c r="K9" s="697">
        <v>0</v>
      </c>
      <c r="L9" s="697">
        <v>0</v>
      </c>
      <c r="M9" s="683">
        <v>3.5999999999999996</v>
      </c>
      <c r="N9" s="683">
        <v>9</v>
      </c>
    </row>
    <row r="10" spans="1:14" ht="15.75">
      <c r="A10" s="694"/>
      <c r="B10" s="680" t="s">
        <v>1682</v>
      </c>
      <c r="C10" s="681">
        <v>36.5</v>
      </c>
      <c r="D10" s="681">
        <v>91.25</v>
      </c>
      <c r="E10" s="682">
        <v>11.25</v>
      </c>
      <c r="F10" s="683">
        <v>410.625</v>
      </c>
      <c r="G10" s="697">
        <v>24.4</v>
      </c>
      <c r="H10" s="697">
        <v>4</v>
      </c>
      <c r="I10" s="697">
        <v>1.6</v>
      </c>
      <c r="J10" s="697">
        <v>0.8</v>
      </c>
      <c r="K10" s="697">
        <v>1.2000000000000002</v>
      </c>
      <c r="L10" s="697">
        <v>0.4</v>
      </c>
      <c r="M10" s="683">
        <v>32.4</v>
      </c>
      <c r="N10" s="683">
        <v>81</v>
      </c>
    </row>
    <row r="11" spans="1:14" ht="15.75">
      <c r="A11" s="694"/>
      <c r="B11" s="698" t="s">
        <v>1683</v>
      </c>
      <c r="C11" s="681">
        <v>1.4</v>
      </c>
      <c r="D11" s="681">
        <v>3.5</v>
      </c>
      <c r="E11" s="682">
        <v>4.8</v>
      </c>
      <c r="F11" s="683">
        <v>6.72</v>
      </c>
      <c r="G11" s="697">
        <v>0.8</v>
      </c>
      <c r="H11" s="697">
        <v>0</v>
      </c>
      <c r="I11" s="697">
        <v>0</v>
      </c>
      <c r="J11" s="697">
        <v>0</v>
      </c>
      <c r="K11" s="697">
        <v>0</v>
      </c>
      <c r="L11" s="697">
        <v>0</v>
      </c>
      <c r="M11" s="683">
        <v>0.8</v>
      </c>
      <c r="N11" s="683">
        <v>2</v>
      </c>
    </row>
    <row r="12" spans="1:14" ht="15.75">
      <c r="A12" s="694"/>
      <c r="B12" s="680" t="s">
        <v>1684</v>
      </c>
      <c r="C12" s="681">
        <v>22.599999999999998</v>
      </c>
      <c r="D12" s="681">
        <v>56.499999999999993</v>
      </c>
      <c r="E12" s="682">
        <v>3.75</v>
      </c>
      <c r="F12" s="683">
        <v>84.749999999999986</v>
      </c>
      <c r="G12" s="697">
        <v>6.4</v>
      </c>
      <c r="H12" s="697">
        <v>0</v>
      </c>
      <c r="I12" s="697">
        <v>0</v>
      </c>
      <c r="J12" s="697">
        <v>0</v>
      </c>
      <c r="K12" s="697">
        <v>0</v>
      </c>
      <c r="L12" s="697">
        <v>0</v>
      </c>
      <c r="M12" s="683">
        <v>6.4</v>
      </c>
      <c r="N12" s="683">
        <v>16</v>
      </c>
    </row>
    <row r="13" spans="1:14" ht="15.75">
      <c r="A13" s="694"/>
      <c r="B13" s="680" t="s">
        <v>1685</v>
      </c>
      <c r="C13" s="681">
        <v>6.2</v>
      </c>
      <c r="D13" s="681">
        <v>15.5</v>
      </c>
      <c r="E13" s="682">
        <v>18</v>
      </c>
      <c r="F13" s="683">
        <v>111.60000000000001</v>
      </c>
      <c r="G13" s="697">
        <v>3.5999999999999996</v>
      </c>
      <c r="H13" s="697">
        <v>0</v>
      </c>
      <c r="I13" s="697">
        <v>0</v>
      </c>
      <c r="J13" s="697">
        <v>0</v>
      </c>
      <c r="K13" s="697">
        <v>0</v>
      </c>
      <c r="L13" s="697">
        <v>0</v>
      </c>
      <c r="M13" s="683">
        <v>3.5999999999999996</v>
      </c>
      <c r="N13" s="683">
        <v>9</v>
      </c>
    </row>
    <row r="14" spans="1:14" ht="15.75">
      <c r="A14" s="694"/>
      <c r="B14" s="680" t="s">
        <v>1686</v>
      </c>
      <c r="C14" s="681">
        <v>32.599999999999994</v>
      </c>
      <c r="D14" s="681">
        <v>81.499999999999986</v>
      </c>
      <c r="E14" s="682">
        <v>16.25</v>
      </c>
      <c r="F14" s="683">
        <v>529.74999999999989</v>
      </c>
      <c r="G14" s="697">
        <v>22.4</v>
      </c>
      <c r="H14" s="697">
        <v>5.2</v>
      </c>
      <c r="I14" s="697">
        <v>3.2</v>
      </c>
      <c r="J14" s="697">
        <v>0.4</v>
      </c>
      <c r="K14" s="697">
        <v>1.2000000000000002</v>
      </c>
      <c r="L14" s="697">
        <v>0.8</v>
      </c>
      <c r="M14" s="683">
        <v>33.199999999999996</v>
      </c>
      <c r="N14" s="683">
        <v>82.999999999999986</v>
      </c>
    </row>
    <row r="15" spans="1:14" ht="15.75">
      <c r="A15" s="694"/>
      <c r="B15" s="680" t="s">
        <v>1687</v>
      </c>
      <c r="C15" s="681">
        <v>19.899999999999999</v>
      </c>
      <c r="D15" s="681">
        <v>49.75</v>
      </c>
      <c r="E15" s="682">
        <v>45</v>
      </c>
      <c r="F15" s="683">
        <v>895.49999999999989</v>
      </c>
      <c r="G15" s="697">
        <v>8</v>
      </c>
      <c r="H15" s="697">
        <v>0</v>
      </c>
      <c r="I15" s="697">
        <v>0.8</v>
      </c>
      <c r="J15" s="697">
        <v>0</v>
      </c>
      <c r="K15" s="697">
        <v>0</v>
      </c>
      <c r="L15" s="697">
        <v>0</v>
      </c>
      <c r="M15" s="683">
        <v>8.8000000000000007</v>
      </c>
      <c r="N15" s="683">
        <v>22</v>
      </c>
    </row>
    <row r="16" spans="1:14" ht="15.75">
      <c r="A16" s="694"/>
      <c r="B16" s="699" t="s">
        <v>1688</v>
      </c>
      <c r="C16" s="700">
        <v>12.200000000000001</v>
      </c>
      <c r="D16" s="700">
        <v>30.500000000000004</v>
      </c>
      <c r="E16" s="701">
        <v>20</v>
      </c>
      <c r="F16" s="702">
        <v>244.00000000000003</v>
      </c>
      <c r="G16" s="702">
        <v>6</v>
      </c>
      <c r="H16" s="702">
        <v>0</v>
      </c>
      <c r="I16" s="702">
        <v>2.4000000000000004</v>
      </c>
      <c r="J16" s="702">
        <v>1.2000000000000002</v>
      </c>
      <c r="K16" s="702">
        <v>1.2000000000000002</v>
      </c>
      <c r="L16" s="702">
        <v>1.6</v>
      </c>
      <c r="M16" s="702">
        <v>12.4</v>
      </c>
      <c r="N16" s="702">
        <v>31</v>
      </c>
    </row>
    <row r="17" spans="1:17" ht="15.75">
      <c r="A17" s="695"/>
      <c r="B17" s="680" t="s">
        <v>1689</v>
      </c>
      <c r="C17" s="681">
        <v>14</v>
      </c>
      <c r="D17" s="681">
        <v>35</v>
      </c>
      <c r="E17" s="682">
        <v>15</v>
      </c>
      <c r="F17" s="683">
        <v>210</v>
      </c>
      <c r="G17" s="697">
        <v>8</v>
      </c>
      <c r="H17" s="697">
        <v>0</v>
      </c>
      <c r="I17" s="697">
        <v>0</v>
      </c>
      <c r="J17" s="697">
        <v>0</v>
      </c>
      <c r="K17" s="697">
        <v>0</v>
      </c>
      <c r="L17" s="697">
        <v>0</v>
      </c>
      <c r="M17" s="683">
        <v>8</v>
      </c>
      <c r="N17" s="683">
        <v>20</v>
      </c>
    </row>
    <row r="18" spans="1:17" ht="15.75">
      <c r="A18" s="696"/>
      <c r="B18" s="680" t="s">
        <v>1690</v>
      </c>
      <c r="C18" s="681">
        <v>7.2</v>
      </c>
      <c r="D18" s="681">
        <v>18</v>
      </c>
      <c r="E18" s="682">
        <v>12.5</v>
      </c>
      <c r="F18" s="683">
        <v>90</v>
      </c>
      <c r="G18" s="697">
        <v>6</v>
      </c>
      <c r="H18" s="697">
        <v>0</v>
      </c>
      <c r="I18" s="697">
        <v>0.4</v>
      </c>
      <c r="J18" s="697">
        <v>0</v>
      </c>
      <c r="K18" s="697">
        <v>0</v>
      </c>
      <c r="L18" s="697">
        <v>0</v>
      </c>
      <c r="M18" s="683">
        <v>6.4</v>
      </c>
      <c r="N18" s="683">
        <v>16</v>
      </c>
    </row>
    <row r="19" spans="1:17" ht="15.75">
      <c r="A19" s="695"/>
      <c r="B19" s="680" t="s">
        <v>1691</v>
      </c>
      <c r="C19" s="681">
        <v>3.1999999999999997</v>
      </c>
      <c r="D19" s="681">
        <v>7.9999999999999991</v>
      </c>
      <c r="E19" s="682">
        <v>12.5</v>
      </c>
      <c r="F19" s="683">
        <v>40</v>
      </c>
      <c r="G19" s="697">
        <v>2.8</v>
      </c>
      <c r="H19" s="697">
        <v>0</v>
      </c>
      <c r="I19" s="697">
        <v>0</v>
      </c>
      <c r="J19" s="697">
        <v>0</v>
      </c>
      <c r="K19" s="697">
        <v>0</v>
      </c>
      <c r="L19" s="697">
        <v>0</v>
      </c>
      <c r="M19" s="683">
        <v>2.8</v>
      </c>
      <c r="N19" s="683">
        <v>7</v>
      </c>
      <c r="Q19" s="86"/>
    </row>
    <row r="20" spans="1:17" ht="15.75">
      <c r="A20" s="695"/>
      <c r="B20" s="680" t="s">
        <v>1692</v>
      </c>
      <c r="C20" s="681">
        <v>9.1999999999999993</v>
      </c>
      <c r="D20" s="681">
        <v>23</v>
      </c>
      <c r="E20" s="682">
        <v>6.25</v>
      </c>
      <c r="F20" s="683">
        <v>57.499999999999993</v>
      </c>
      <c r="G20" s="697">
        <v>5.6</v>
      </c>
      <c r="H20" s="697">
        <v>0</v>
      </c>
      <c r="I20" s="697">
        <v>4</v>
      </c>
      <c r="J20" s="697">
        <v>1.2000000000000002</v>
      </c>
      <c r="K20" s="697">
        <v>0</v>
      </c>
      <c r="L20" s="697">
        <v>0</v>
      </c>
      <c r="M20" s="683">
        <v>10.8</v>
      </c>
      <c r="N20" s="683">
        <v>27</v>
      </c>
    </row>
    <row r="21" spans="1:17" ht="15.75">
      <c r="A21" s="696"/>
      <c r="B21" s="680" t="s">
        <v>1693</v>
      </c>
      <c r="C21" s="681">
        <v>2</v>
      </c>
      <c r="D21" s="681">
        <v>5</v>
      </c>
      <c r="E21" s="682">
        <v>2</v>
      </c>
      <c r="F21" s="683">
        <v>4</v>
      </c>
      <c r="G21" s="697">
        <v>0.8</v>
      </c>
      <c r="H21" s="697">
        <v>0</v>
      </c>
      <c r="I21" s="697">
        <v>0</v>
      </c>
      <c r="J21" s="697">
        <v>0</v>
      </c>
      <c r="K21" s="697">
        <v>0</v>
      </c>
      <c r="L21" s="697">
        <v>0</v>
      </c>
      <c r="M21" s="683">
        <v>0.8</v>
      </c>
      <c r="N21" s="683">
        <v>2</v>
      </c>
    </row>
    <row r="22" spans="1:17" ht="15.75">
      <c r="A22" s="694"/>
      <c r="B22" s="680" t="s">
        <v>1694</v>
      </c>
      <c r="C22" s="681">
        <v>16.3</v>
      </c>
      <c r="D22" s="681">
        <v>40.75</v>
      </c>
      <c r="E22" s="682">
        <v>37.5</v>
      </c>
      <c r="F22" s="683">
        <v>611.25</v>
      </c>
      <c r="G22" s="697">
        <v>14.4</v>
      </c>
      <c r="H22" s="697">
        <v>6.8000000000000007</v>
      </c>
      <c r="I22" s="697">
        <v>2.8</v>
      </c>
      <c r="J22" s="697">
        <v>0</v>
      </c>
      <c r="K22" s="697">
        <v>2</v>
      </c>
      <c r="L22" s="697">
        <v>0.8</v>
      </c>
      <c r="M22" s="683">
        <v>26.800000000000004</v>
      </c>
      <c r="N22" s="683">
        <v>67.000000000000014</v>
      </c>
    </row>
    <row r="23" spans="1:17" ht="15.75">
      <c r="A23" s="694"/>
      <c r="B23" s="680" t="s">
        <v>1695</v>
      </c>
      <c r="C23" s="681">
        <v>3.8</v>
      </c>
      <c r="D23" s="681">
        <v>9.5</v>
      </c>
      <c r="E23" s="682">
        <v>22.5</v>
      </c>
      <c r="F23" s="683">
        <v>85.5</v>
      </c>
      <c r="G23" s="697">
        <v>2</v>
      </c>
      <c r="H23" s="697">
        <v>0</v>
      </c>
      <c r="I23" s="697">
        <v>0</v>
      </c>
      <c r="J23" s="697">
        <v>0</v>
      </c>
      <c r="K23" s="697">
        <v>0</v>
      </c>
      <c r="L23" s="697">
        <v>0</v>
      </c>
      <c r="M23" s="683">
        <v>2</v>
      </c>
      <c r="N23" s="683">
        <v>5</v>
      </c>
    </row>
    <row r="24" spans="1:17" ht="15.75">
      <c r="A24" s="653"/>
      <c r="B24" s="680" t="s">
        <v>1696</v>
      </c>
      <c r="C24" s="681">
        <v>8.8000000000000007</v>
      </c>
      <c r="D24" s="681">
        <v>22</v>
      </c>
      <c r="E24" s="682">
        <v>40</v>
      </c>
      <c r="F24" s="683">
        <v>352</v>
      </c>
      <c r="G24" s="697">
        <v>4.8</v>
      </c>
      <c r="H24" s="697">
        <v>0</v>
      </c>
      <c r="I24" s="697">
        <v>0</v>
      </c>
      <c r="J24" s="697">
        <v>0</v>
      </c>
      <c r="K24" s="697">
        <v>0</v>
      </c>
      <c r="L24" s="697">
        <v>0</v>
      </c>
      <c r="M24" s="683">
        <v>4.8</v>
      </c>
      <c r="N24" s="683">
        <v>12</v>
      </c>
    </row>
    <row r="25" spans="1:17">
      <c r="A25" s="694"/>
      <c r="B25" s="423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674"/>
    </row>
    <row r="26" spans="1:17" ht="18.75">
      <c r="A26" s="694"/>
      <c r="B26" s="423"/>
      <c r="C26" s="674"/>
      <c r="D26" s="674"/>
      <c r="E26" s="885" t="s">
        <v>1666</v>
      </c>
      <c r="F26" s="674"/>
      <c r="G26" s="674"/>
      <c r="H26" s="674"/>
      <c r="I26" s="674"/>
      <c r="J26" s="674"/>
      <c r="K26" s="674"/>
      <c r="L26" s="674"/>
      <c r="M26" s="674"/>
      <c r="N26" s="674"/>
    </row>
    <row r="27" spans="1:17" ht="15.75">
      <c r="A27" s="694"/>
      <c r="B27" s="1205" t="s">
        <v>1648</v>
      </c>
      <c r="C27" s="1190" t="s">
        <v>1649</v>
      </c>
      <c r="D27" s="1191"/>
      <c r="E27" s="1191"/>
      <c r="F27" s="1192"/>
      <c r="G27" s="1190" t="s">
        <v>1650</v>
      </c>
      <c r="H27" s="1191"/>
      <c r="I27" s="1191"/>
      <c r="J27" s="1191"/>
      <c r="K27" s="1191"/>
      <c r="L27" s="1192"/>
      <c r="M27" s="1193" t="s">
        <v>1651</v>
      </c>
      <c r="N27" s="1193" t="s">
        <v>1652</v>
      </c>
    </row>
    <row r="28" spans="1:17" ht="94.5">
      <c r="A28" s="694"/>
      <c r="B28" s="1206"/>
      <c r="C28" s="678" t="s">
        <v>1653</v>
      </c>
      <c r="D28" s="678" t="s">
        <v>1654</v>
      </c>
      <c r="E28" s="678" t="s">
        <v>1655</v>
      </c>
      <c r="F28" s="678" t="s">
        <v>1656</v>
      </c>
      <c r="G28" s="829" t="s">
        <v>1667</v>
      </c>
      <c r="H28" s="829" t="s">
        <v>1668</v>
      </c>
      <c r="I28" s="55" t="s">
        <v>1669</v>
      </c>
      <c r="J28" s="55" t="s">
        <v>1670</v>
      </c>
      <c r="K28" s="55" t="s">
        <v>1671</v>
      </c>
      <c r="L28" s="55" t="s">
        <v>1672</v>
      </c>
      <c r="M28" s="1194"/>
      <c r="N28" s="1194"/>
    </row>
    <row r="29" spans="1:17" ht="15.75">
      <c r="A29" s="694"/>
      <c r="B29" s="680" t="s">
        <v>134</v>
      </c>
      <c r="C29" s="681">
        <v>36.399999999999991</v>
      </c>
      <c r="D29" s="681">
        <v>90.999999999999972</v>
      </c>
      <c r="E29" s="682">
        <v>10</v>
      </c>
      <c r="F29" s="683">
        <v>363.99999999999989</v>
      </c>
      <c r="G29" s="693">
        <v>11.2</v>
      </c>
      <c r="H29" s="693">
        <v>11.6</v>
      </c>
      <c r="I29" s="693">
        <v>0</v>
      </c>
      <c r="J29" s="693">
        <v>2</v>
      </c>
      <c r="K29" s="693">
        <v>0</v>
      </c>
      <c r="L29" s="693">
        <v>2.8</v>
      </c>
      <c r="M29" s="683">
        <v>27.599999999999998</v>
      </c>
      <c r="N29" s="683">
        <v>69</v>
      </c>
    </row>
    <row r="30" spans="1:17" ht="15.75">
      <c r="A30" s="653"/>
      <c r="B30" s="680" t="s">
        <v>1679</v>
      </c>
      <c r="C30" s="681">
        <v>7.2</v>
      </c>
      <c r="D30" s="681">
        <v>18</v>
      </c>
      <c r="E30" s="682">
        <v>30</v>
      </c>
      <c r="F30" s="683">
        <v>216</v>
      </c>
      <c r="G30" s="697">
        <v>2</v>
      </c>
      <c r="H30" s="697">
        <v>0.4</v>
      </c>
      <c r="I30" s="697">
        <v>0</v>
      </c>
      <c r="J30" s="697">
        <v>0</v>
      </c>
      <c r="K30" s="697">
        <v>0</v>
      </c>
      <c r="L30" s="697">
        <v>0</v>
      </c>
      <c r="M30" s="683">
        <v>2.4</v>
      </c>
      <c r="N30" s="683">
        <v>6</v>
      </c>
    </row>
    <row r="31" spans="1:17" ht="15.75">
      <c r="A31" s="694"/>
      <c r="B31" s="680" t="s">
        <v>1680</v>
      </c>
      <c r="C31" s="681">
        <v>10.400000000000002</v>
      </c>
      <c r="D31" s="681">
        <v>26.000000000000007</v>
      </c>
      <c r="E31" s="682">
        <v>15</v>
      </c>
      <c r="F31" s="683">
        <v>156.00000000000003</v>
      </c>
      <c r="G31" s="697">
        <v>2.8</v>
      </c>
      <c r="H31" s="697">
        <v>0</v>
      </c>
      <c r="I31" s="697">
        <v>0</v>
      </c>
      <c r="J31" s="697">
        <v>0</v>
      </c>
      <c r="K31" s="697">
        <v>0</v>
      </c>
      <c r="L31" s="697">
        <v>0.4</v>
      </c>
      <c r="M31" s="683">
        <v>3.1999999999999997</v>
      </c>
      <c r="N31" s="683">
        <v>7.9999999999999991</v>
      </c>
    </row>
    <row r="32" spans="1:17" ht="15.75">
      <c r="A32" s="653"/>
      <c r="B32" s="680" t="s">
        <v>1681</v>
      </c>
      <c r="C32" s="681">
        <v>11.200000000000001</v>
      </c>
      <c r="D32" s="681">
        <v>28.000000000000004</v>
      </c>
      <c r="E32" s="682">
        <v>10</v>
      </c>
      <c r="F32" s="683">
        <v>112.00000000000001</v>
      </c>
      <c r="G32" s="697">
        <v>1.2</v>
      </c>
      <c r="H32" s="697">
        <v>0</v>
      </c>
      <c r="I32" s="697">
        <v>2</v>
      </c>
      <c r="J32" s="697">
        <v>0</v>
      </c>
      <c r="K32" s="697">
        <v>0</v>
      </c>
      <c r="L32" s="697">
        <v>1.2000000000000002</v>
      </c>
      <c r="M32" s="683">
        <v>4.4000000000000004</v>
      </c>
      <c r="N32" s="683">
        <v>11</v>
      </c>
    </row>
    <row r="33" spans="1:14" ht="15.75">
      <c r="A33" s="694"/>
      <c r="B33" s="680" t="s">
        <v>1682</v>
      </c>
      <c r="C33" s="681">
        <v>31.2</v>
      </c>
      <c r="D33" s="681">
        <v>78</v>
      </c>
      <c r="E33" s="682">
        <v>11.25</v>
      </c>
      <c r="F33" s="683">
        <v>351</v>
      </c>
      <c r="G33" s="697">
        <v>1.6</v>
      </c>
      <c r="H33" s="697">
        <v>1.2</v>
      </c>
      <c r="I33" s="697">
        <v>10</v>
      </c>
      <c r="J33" s="697">
        <v>0</v>
      </c>
      <c r="K33" s="697">
        <v>0</v>
      </c>
      <c r="L33" s="697">
        <v>1.2</v>
      </c>
      <c r="M33" s="683">
        <v>14</v>
      </c>
      <c r="N33" s="683">
        <v>35</v>
      </c>
    </row>
    <row r="34" spans="1:14" ht="15.75">
      <c r="A34" s="653"/>
      <c r="B34" s="698" t="s">
        <v>1683</v>
      </c>
      <c r="C34" s="681">
        <v>6</v>
      </c>
      <c r="D34" s="681">
        <v>15</v>
      </c>
      <c r="E34" s="682">
        <v>4.8</v>
      </c>
      <c r="F34" s="683">
        <v>28.799999999999997</v>
      </c>
      <c r="G34" s="697">
        <v>0.4</v>
      </c>
      <c r="H34" s="697">
        <v>0.4</v>
      </c>
      <c r="I34" s="697">
        <v>0</v>
      </c>
      <c r="J34" s="697">
        <v>0</v>
      </c>
      <c r="K34" s="697">
        <v>0</v>
      </c>
      <c r="L34" s="697">
        <v>0.8</v>
      </c>
      <c r="M34" s="683">
        <v>1.6</v>
      </c>
      <c r="N34" s="683">
        <v>4</v>
      </c>
    </row>
    <row r="35" spans="1:14" ht="15.75">
      <c r="A35" s="694"/>
      <c r="B35" s="680" t="s">
        <v>1684</v>
      </c>
      <c r="C35" s="681">
        <v>14.600000000000001</v>
      </c>
      <c r="D35" s="681">
        <v>36.5</v>
      </c>
      <c r="E35" s="682">
        <v>3.75</v>
      </c>
      <c r="F35" s="683">
        <v>54.750000000000007</v>
      </c>
      <c r="G35" s="697">
        <v>2</v>
      </c>
      <c r="H35" s="697">
        <v>0</v>
      </c>
      <c r="I35" s="697">
        <v>0</v>
      </c>
      <c r="J35" s="697">
        <v>0</v>
      </c>
      <c r="K35" s="697">
        <v>0</v>
      </c>
      <c r="L35" s="697">
        <v>0.8</v>
      </c>
      <c r="M35" s="683">
        <v>2.8</v>
      </c>
      <c r="N35" s="683">
        <v>7</v>
      </c>
    </row>
    <row r="36" spans="1:14" ht="15.75">
      <c r="A36" s="653"/>
      <c r="B36" s="680" t="s">
        <v>1685</v>
      </c>
      <c r="C36" s="681">
        <v>3.5999999999999996</v>
      </c>
      <c r="D36" s="681">
        <v>9</v>
      </c>
      <c r="E36" s="682">
        <v>18</v>
      </c>
      <c r="F36" s="683">
        <v>64.8</v>
      </c>
      <c r="G36" s="697">
        <v>1.2</v>
      </c>
      <c r="H36" s="697">
        <v>0.4</v>
      </c>
      <c r="I36" s="697">
        <v>0</v>
      </c>
      <c r="J36" s="697">
        <v>0</v>
      </c>
      <c r="K36" s="697">
        <v>0</v>
      </c>
      <c r="L36" s="697">
        <v>0</v>
      </c>
      <c r="M36" s="683">
        <v>1.6</v>
      </c>
      <c r="N36" s="683">
        <v>4</v>
      </c>
    </row>
    <row r="37" spans="1:14" ht="15.75">
      <c r="A37" s="694"/>
      <c r="B37" s="680" t="s">
        <v>1686</v>
      </c>
      <c r="C37" s="681">
        <v>42.8</v>
      </c>
      <c r="D37" s="681">
        <v>107</v>
      </c>
      <c r="E37" s="682">
        <v>16.25</v>
      </c>
      <c r="F37" s="683">
        <v>695.5</v>
      </c>
      <c r="G37" s="697">
        <v>10</v>
      </c>
      <c r="H37" s="697">
        <v>8</v>
      </c>
      <c r="I37" s="697">
        <v>8</v>
      </c>
      <c r="J37" s="697">
        <v>0</v>
      </c>
      <c r="K37" s="697">
        <v>2.4</v>
      </c>
      <c r="L37" s="697">
        <v>3.5999999999999996</v>
      </c>
      <c r="M37" s="683">
        <v>32</v>
      </c>
      <c r="N37" s="683">
        <v>80</v>
      </c>
    </row>
    <row r="38" spans="1:14" ht="15.75">
      <c r="A38" s="653"/>
      <c r="B38" s="680" t="s">
        <v>1687</v>
      </c>
      <c r="C38" s="681">
        <v>12.200000000000001</v>
      </c>
      <c r="D38" s="681">
        <v>30.500000000000004</v>
      </c>
      <c r="E38" s="682">
        <v>45</v>
      </c>
      <c r="F38" s="683">
        <v>549</v>
      </c>
      <c r="G38" s="697">
        <v>0</v>
      </c>
      <c r="H38" s="697">
        <v>0</v>
      </c>
      <c r="I38" s="697">
        <v>0</v>
      </c>
      <c r="J38" s="697">
        <v>0</v>
      </c>
      <c r="K38" s="697">
        <v>2</v>
      </c>
      <c r="L38" s="697">
        <v>0.4</v>
      </c>
      <c r="M38" s="683">
        <v>2.4</v>
      </c>
      <c r="N38" s="683">
        <v>6</v>
      </c>
    </row>
    <row r="39" spans="1:14" ht="15.75">
      <c r="A39" s="694"/>
      <c r="B39" s="680" t="s">
        <v>1688</v>
      </c>
      <c r="C39" s="681">
        <v>14.200000000000003</v>
      </c>
      <c r="D39" s="681">
        <v>35.500000000000007</v>
      </c>
      <c r="E39" s="682">
        <v>20</v>
      </c>
      <c r="F39" s="683">
        <v>284.00000000000006</v>
      </c>
      <c r="G39" s="683">
        <v>8</v>
      </c>
      <c r="H39" s="683">
        <v>2.4</v>
      </c>
      <c r="I39" s="683">
        <v>0</v>
      </c>
      <c r="J39" s="683">
        <v>4</v>
      </c>
      <c r="K39" s="683">
        <v>2.8</v>
      </c>
      <c r="L39" s="683">
        <v>1.2000000000000002</v>
      </c>
      <c r="M39" s="683">
        <v>18.399999999999999</v>
      </c>
      <c r="N39" s="683">
        <v>46</v>
      </c>
    </row>
    <row r="40" spans="1:14" ht="15.75">
      <c r="A40" s="191"/>
      <c r="B40" s="680" t="s">
        <v>1689</v>
      </c>
      <c r="C40" s="681">
        <v>20.399999999999999</v>
      </c>
      <c r="D40" s="681">
        <v>51</v>
      </c>
      <c r="E40" s="682">
        <v>15</v>
      </c>
      <c r="F40" s="683">
        <v>306</v>
      </c>
      <c r="G40" s="697">
        <v>0</v>
      </c>
      <c r="H40" s="697">
        <v>6</v>
      </c>
      <c r="I40" s="697">
        <v>0</v>
      </c>
      <c r="J40" s="697">
        <v>0</v>
      </c>
      <c r="K40" s="697">
        <v>2.4000000000000004</v>
      </c>
      <c r="L40" s="697">
        <v>0.4</v>
      </c>
      <c r="M40" s="683">
        <v>8.8000000000000007</v>
      </c>
      <c r="N40" s="683">
        <v>22</v>
      </c>
    </row>
    <row r="41" spans="1:14" ht="15.75">
      <c r="B41" s="680" t="s">
        <v>1690</v>
      </c>
      <c r="C41" s="681">
        <v>10.399999999999999</v>
      </c>
      <c r="D41" s="681">
        <v>25.999999999999996</v>
      </c>
      <c r="E41" s="682">
        <v>12.5</v>
      </c>
      <c r="F41" s="683">
        <v>129.99999999999997</v>
      </c>
      <c r="G41" s="697">
        <v>0</v>
      </c>
      <c r="H41" s="697">
        <v>4</v>
      </c>
      <c r="I41" s="697">
        <v>0</v>
      </c>
      <c r="J41" s="697">
        <v>0</v>
      </c>
      <c r="K41" s="697">
        <v>0</v>
      </c>
      <c r="L41" s="697">
        <v>0.8</v>
      </c>
      <c r="M41" s="683">
        <v>4.8</v>
      </c>
      <c r="N41" s="683">
        <v>12</v>
      </c>
    </row>
    <row r="42" spans="1:14" ht="15.75">
      <c r="B42" s="680" t="s">
        <v>1691</v>
      </c>
      <c r="C42" s="681">
        <v>10.000000000000002</v>
      </c>
      <c r="D42" s="681">
        <v>25.000000000000004</v>
      </c>
      <c r="E42" s="682">
        <v>12.5</v>
      </c>
      <c r="F42" s="683">
        <v>125.00000000000003</v>
      </c>
      <c r="G42" s="697">
        <v>0</v>
      </c>
      <c r="H42" s="697">
        <v>9.1999999999999993</v>
      </c>
      <c r="I42" s="697">
        <v>0</v>
      </c>
      <c r="J42" s="697">
        <v>0</v>
      </c>
      <c r="K42" s="697">
        <v>0</v>
      </c>
      <c r="L42" s="697">
        <v>0</v>
      </c>
      <c r="M42" s="683">
        <v>9.1999999999999993</v>
      </c>
      <c r="N42" s="683">
        <v>23</v>
      </c>
    </row>
    <row r="43" spans="1:14" ht="15.75">
      <c r="B43" s="680" t="s">
        <v>1692</v>
      </c>
      <c r="C43" s="681">
        <v>27.799999999999997</v>
      </c>
      <c r="D43" s="681">
        <v>69.5</v>
      </c>
      <c r="E43" s="682">
        <v>6.25</v>
      </c>
      <c r="F43" s="683">
        <v>173.74999999999997</v>
      </c>
      <c r="G43" s="697">
        <v>2.8</v>
      </c>
      <c r="H43" s="697">
        <v>1.6</v>
      </c>
      <c r="I43" s="697">
        <v>6</v>
      </c>
      <c r="J43" s="697">
        <v>0</v>
      </c>
      <c r="K43" s="697">
        <v>1.2</v>
      </c>
      <c r="L43" s="697">
        <v>1.2000000000000002</v>
      </c>
      <c r="M43" s="683">
        <v>12.8</v>
      </c>
      <c r="N43" s="683">
        <v>32</v>
      </c>
    </row>
    <row r="44" spans="1:14" ht="15.75">
      <c r="B44" s="680" t="s">
        <v>1693</v>
      </c>
      <c r="C44" s="681">
        <v>4.4000000000000004</v>
      </c>
      <c r="D44" s="681">
        <v>11</v>
      </c>
      <c r="E44" s="682">
        <v>2</v>
      </c>
      <c r="F44" s="683">
        <v>8.8000000000000007</v>
      </c>
      <c r="G44" s="697">
        <v>0</v>
      </c>
      <c r="H44" s="697">
        <v>2.4</v>
      </c>
      <c r="I44" s="697">
        <v>0</v>
      </c>
      <c r="J44" s="697">
        <v>0</v>
      </c>
      <c r="K44" s="697">
        <v>0</v>
      </c>
      <c r="L44" s="697">
        <v>0</v>
      </c>
      <c r="M44" s="683">
        <v>2.4</v>
      </c>
      <c r="N44" s="683">
        <v>6</v>
      </c>
    </row>
    <row r="45" spans="1:14" ht="15.75">
      <c r="B45" s="680" t="s">
        <v>1694</v>
      </c>
      <c r="C45" s="681">
        <v>10.8</v>
      </c>
      <c r="D45" s="681">
        <v>27</v>
      </c>
      <c r="E45" s="682">
        <v>37.5</v>
      </c>
      <c r="F45" s="683">
        <v>405</v>
      </c>
      <c r="G45" s="697">
        <v>4.4000000000000004</v>
      </c>
      <c r="H45" s="697">
        <v>2</v>
      </c>
      <c r="I45" s="697">
        <v>0</v>
      </c>
      <c r="J45" s="697">
        <v>2</v>
      </c>
      <c r="K45" s="697">
        <v>2</v>
      </c>
      <c r="L45" s="697">
        <v>1.6</v>
      </c>
      <c r="M45" s="683">
        <v>12</v>
      </c>
      <c r="N45" s="683">
        <v>30</v>
      </c>
    </row>
    <row r="46" spans="1:14" ht="15.75">
      <c r="B46" s="680" t="s">
        <v>1695</v>
      </c>
      <c r="C46" s="681">
        <v>5.8000000000000007</v>
      </c>
      <c r="D46" s="681">
        <v>14.500000000000002</v>
      </c>
      <c r="E46" s="682">
        <v>22.5</v>
      </c>
      <c r="F46" s="683">
        <v>130.50000000000003</v>
      </c>
      <c r="G46" s="697">
        <v>0</v>
      </c>
      <c r="H46" s="697">
        <v>0</v>
      </c>
      <c r="I46" s="697">
        <v>0</v>
      </c>
      <c r="J46" s="697">
        <v>0</v>
      </c>
      <c r="K46" s="697">
        <v>0</v>
      </c>
      <c r="L46" s="697">
        <v>0</v>
      </c>
      <c r="M46" s="683">
        <v>0</v>
      </c>
      <c r="N46" s="683">
        <v>0</v>
      </c>
    </row>
    <row r="47" spans="1:14" ht="15.75">
      <c r="B47" s="680" t="s">
        <v>1696</v>
      </c>
      <c r="C47" s="681">
        <v>18.400000000000002</v>
      </c>
      <c r="D47" s="681">
        <v>46.000000000000007</v>
      </c>
      <c r="E47" s="682">
        <v>40</v>
      </c>
      <c r="F47" s="683">
        <v>736.00000000000011</v>
      </c>
      <c r="G47" s="697">
        <v>4</v>
      </c>
      <c r="H47" s="697">
        <v>0</v>
      </c>
      <c r="I47" s="697">
        <v>8</v>
      </c>
      <c r="J47" s="697">
        <v>0</v>
      </c>
      <c r="K47" s="697">
        <v>0</v>
      </c>
      <c r="L47" s="697">
        <v>0.4</v>
      </c>
      <c r="M47" s="683">
        <v>12.4</v>
      </c>
      <c r="N47" s="683">
        <v>31</v>
      </c>
    </row>
    <row r="48" spans="1:14">
      <c r="N48" s="84">
        <v>69</v>
      </c>
    </row>
  </sheetData>
  <mergeCells count="14">
    <mergeCell ref="B27:B28"/>
    <mergeCell ref="C27:F27"/>
    <mergeCell ref="G27:L27"/>
    <mergeCell ref="M27:M28"/>
    <mergeCell ref="N27:N28"/>
    <mergeCell ref="A1:N1"/>
    <mergeCell ref="A2:N2"/>
    <mergeCell ref="I3:N3"/>
    <mergeCell ref="C3:H3"/>
    <mergeCell ref="B4:B5"/>
    <mergeCell ref="C4:F4"/>
    <mergeCell ref="G4:L4"/>
    <mergeCell ref="M4:M5"/>
    <mergeCell ref="N4:N5"/>
  </mergeCells>
  <pageMargins left="0.7" right="0.7" top="1.2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42"/>
  <sheetViews>
    <sheetView topLeftCell="A10" workbookViewId="0">
      <selection activeCell="A18" sqref="A18:N18"/>
    </sheetView>
  </sheetViews>
  <sheetFormatPr defaultColWidth="9.140625" defaultRowHeight="15"/>
  <cols>
    <col min="1" max="1" width="3.85546875" style="84" customWidth="1"/>
    <col min="2" max="2" width="16" style="84" customWidth="1"/>
    <col min="3" max="3" width="12.5703125" style="84" customWidth="1"/>
    <col min="4" max="4" width="9.7109375" style="84" customWidth="1"/>
    <col min="5" max="5" width="7.28515625" style="84" customWidth="1"/>
    <col min="6" max="6" width="12.5703125" style="84" customWidth="1"/>
    <col min="7" max="7" width="9.85546875" style="84" customWidth="1"/>
    <col min="8" max="8" width="7.7109375" style="84" customWidth="1"/>
    <col min="9" max="9" width="7.85546875" style="84" customWidth="1"/>
    <col min="10" max="10" width="9.7109375" style="84" customWidth="1"/>
    <col min="11" max="11" width="7.140625" style="84" customWidth="1"/>
    <col min="12" max="12" width="8.5703125" style="84" customWidth="1"/>
    <col min="13" max="16384" width="9.140625" style="84"/>
  </cols>
  <sheetData>
    <row r="1" spans="1:30" ht="18.75">
      <c r="A1" s="1201" t="s">
        <v>1870</v>
      </c>
      <c r="B1" s="1201"/>
      <c r="C1" s="1201"/>
      <c r="D1" s="1201"/>
      <c r="E1" s="1201"/>
      <c r="F1" s="1201"/>
      <c r="G1" s="1201"/>
      <c r="H1" s="1201"/>
      <c r="I1" s="1201"/>
      <c r="J1" s="1201"/>
      <c r="K1" s="1201"/>
      <c r="L1" s="1201"/>
      <c r="M1" s="1201"/>
      <c r="N1" s="1201"/>
    </row>
    <row r="2" spans="1:30" ht="18.75">
      <c r="A2" s="1196" t="s">
        <v>1878</v>
      </c>
      <c r="B2" s="1196"/>
      <c r="C2" s="1196"/>
      <c r="D2" s="1196"/>
      <c r="E2" s="1196"/>
      <c r="F2" s="1196"/>
      <c r="G2" s="1196"/>
      <c r="H2" s="1196"/>
      <c r="I2" s="1196"/>
      <c r="J2" s="1196"/>
      <c r="K2" s="1196"/>
      <c r="L2" s="1196"/>
      <c r="M2" s="1196"/>
      <c r="N2" s="1196"/>
    </row>
    <row r="3" spans="1:30" ht="18.75">
      <c r="A3" s="830"/>
      <c r="B3" s="830"/>
      <c r="C3" s="830" t="s">
        <v>1665</v>
      </c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</row>
    <row r="4" spans="1:30" ht="18.75">
      <c r="A4" s="663"/>
      <c r="B4" s="1205" t="s">
        <v>1648</v>
      </c>
      <c r="C4" s="1190" t="s">
        <v>1649</v>
      </c>
      <c r="D4" s="1191"/>
      <c r="E4" s="1191"/>
      <c r="F4" s="1192"/>
      <c r="G4" s="1190" t="s">
        <v>1650</v>
      </c>
      <c r="H4" s="1191"/>
      <c r="I4" s="1191"/>
      <c r="J4" s="1191"/>
      <c r="K4" s="1191"/>
      <c r="L4" s="1192"/>
      <c r="M4" s="1193" t="s">
        <v>1651</v>
      </c>
      <c r="N4" s="1193" t="s">
        <v>1652</v>
      </c>
    </row>
    <row r="5" spans="1:30" ht="63">
      <c r="A5" s="690"/>
      <c r="B5" s="1206"/>
      <c r="C5" s="678" t="s">
        <v>1653</v>
      </c>
      <c r="D5" s="678" t="s">
        <v>1654</v>
      </c>
      <c r="E5" s="678" t="s">
        <v>1655</v>
      </c>
      <c r="F5" s="678" t="s">
        <v>1656</v>
      </c>
      <c r="G5" s="679" t="s">
        <v>1657</v>
      </c>
      <c r="H5" s="679" t="s">
        <v>1658</v>
      </c>
      <c r="I5" s="55" t="s">
        <v>1659</v>
      </c>
      <c r="J5" s="55" t="s">
        <v>1660</v>
      </c>
      <c r="K5" s="55" t="s">
        <v>1661</v>
      </c>
      <c r="L5" s="55" t="s">
        <v>1662</v>
      </c>
      <c r="M5" s="1194"/>
      <c r="N5" s="1194"/>
    </row>
    <row r="6" spans="1:30" ht="15.75">
      <c r="A6" s="690"/>
      <c r="B6" s="680" t="s">
        <v>1552</v>
      </c>
      <c r="C6" s="681">
        <v>264.60000000000002</v>
      </c>
      <c r="D6" s="681">
        <v>661.5</v>
      </c>
      <c r="E6" s="682">
        <v>47.5</v>
      </c>
      <c r="F6" s="683">
        <v>12568.500000000002</v>
      </c>
      <c r="G6" s="703">
        <v>11.8</v>
      </c>
      <c r="H6" s="703">
        <v>6.3999999999999995</v>
      </c>
      <c r="I6" s="703">
        <v>0</v>
      </c>
      <c r="J6" s="703">
        <v>0.8</v>
      </c>
      <c r="K6" s="703">
        <v>0.8</v>
      </c>
      <c r="L6" s="703">
        <v>2</v>
      </c>
      <c r="M6" s="683">
        <v>21.8</v>
      </c>
      <c r="N6" s="683">
        <v>54.5</v>
      </c>
      <c r="S6" s="704"/>
      <c r="T6" s="705"/>
      <c r="U6" s="706"/>
      <c r="V6" s="707"/>
      <c r="W6" s="707"/>
      <c r="X6" s="707"/>
      <c r="Y6" s="707"/>
      <c r="Z6" s="707"/>
      <c r="AA6" s="707"/>
      <c r="AB6" s="706"/>
      <c r="AC6" s="706"/>
      <c r="AD6" s="131"/>
    </row>
    <row r="7" spans="1:30" ht="15.75">
      <c r="A7" s="690"/>
      <c r="B7" s="680" t="s">
        <v>1697</v>
      </c>
      <c r="C7" s="681">
        <v>26.4</v>
      </c>
      <c r="D7" s="681">
        <v>66</v>
      </c>
      <c r="E7" s="682">
        <v>60</v>
      </c>
      <c r="F7" s="683">
        <v>1584</v>
      </c>
      <c r="G7" s="703">
        <v>15.8</v>
      </c>
      <c r="H7" s="703">
        <v>0</v>
      </c>
      <c r="I7" s="703">
        <v>0</v>
      </c>
      <c r="J7" s="703">
        <v>0.4</v>
      </c>
      <c r="K7" s="703">
        <v>0.4</v>
      </c>
      <c r="L7" s="703">
        <v>0.8</v>
      </c>
      <c r="M7" s="683">
        <v>17.399999999999999</v>
      </c>
      <c r="N7" s="683">
        <v>43.5</v>
      </c>
      <c r="S7" s="704"/>
      <c r="T7" s="705"/>
      <c r="U7" s="706"/>
      <c r="V7" s="707"/>
      <c r="W7" s="707"/>
      <c r="X7" s="707"/>
      <c r="Y7" s="707"/>
      <c r="Z7" s="707"/>
      <c r="AA7" s="707"/>
      <c r="AB7" s="706"/>
      <c r="AC7" s="706"/>
      <c r="AD7" s="131"/>
    </row>
    <row r="8" spans="1:30" ht="15.75">
      <c r="A8" s="694"/>
      <c r="B8" s="680" t="s">
        <v>1698</v>
      </c>
      <c r="C8" s="681">
        <v>96.6</v>
      </c>
      <c r="D8" s="681">
        <v>241.5</v>
      </c>
      <c r="E8" s="682">
        <v>40</v>
      </c>
      <c r="F8" s="683">
        <v>3864</v>
      </c>
      <c r="G8" s="703">
        <v>10</v>
      </c>
      <c r="H8" s="703">
        <v>0</v>
      </c>
      <c r="I8" s="703">
        <v>0</v>
      </c>
      <c r="J8" s="703">
        <v>0</v>
      </c>
      <c r="K8" s="703">
        <v>0</v>
      </c>
      <c r="L8" s="703">
        <v>0.4</v>
      </c>
      <c r="M8" s="683">
        <v>10.4</v>
      </c>
      <c r="N8" s="683">
        <v>26</v>
      </c>
      <c r="S8" s="704"/>
      <c r="T8" s="705"/>
      <c r="U8" s="706"/>
      <c r="V8" s="707"/>
      <c r="W8" s="707"/>
      <c r="X8" s="707"/>
      <c r="Y8" s="707"/>
      <c r="Z8" s="707"/>
      <c r="AA8" s="707"/>
      <c r="AB8" s="706"/>
      <c r="AC8" s="706"/>
      <c r="AD8" s="131"/>
    </row>
    <row r="9" spans="1:30" ht="15.75">
      <c r="A9" s="694"/>
      <c r="B9" s="680" t="s">
        <v>1699</v>
      </c>
      <c r="C9" s="681">
        <v>18.7</v>
      </c>
      <c r="D9" s="681">
        <v>46.75</v>
      </c>
      <c r="E9" s="682">
        <v>10</v>
      </c>
      <c r="F9" s="683">
        <v>187</v>
      </c>
      <c r="G9" s="703">
        <v>4.4000000000000004</v>
      </c>
      <c r="H9" s="703">
        <v>0</v>
      </c>
      <c r="I9" s="703">
        <v>0</v>
      </c>
      <c r="J9" s="703">
        <v>0</v>
      </c>
      <c r="K9" s="703">
        <v>0</v>
      </c>
      <c r="L9" s="703">
        <v>0</v>
      </c>
      <c r="M9" s="683">
        <v>4.4000000000000004</v>
      </c>
      <c r="N9" s="683">
        <v>11</v>
      </c>
      <c r="S9" s="704"/>
      <c r="T9" s="705"/>
      <c r="U9" s="706"/>
      <c r="V9" s="707"/>
      <c r="W9" s="707"/>
      <c r="X9" s="707"/>
      <c r="Y9" s="707"/>
      <c r="Z9" s="707"/>
      <c r="AA9" s="707"/>
      <c r="AB9" s="706"/>
      <c r="AC9" s="706"/>
      <c r="AD9" s="131"/>
    </row>
    <row r="10" spans="1:30" ht="15.75">
      <c r="A10" s="694"/>
      <c r="B10" s="680" t="s">
        <v>1700</v>
      </c>
      <c r="C10" s="681">
        <v>228.4</v>
      </c>
      <c r="D10" s="681">
        <v>571</v>
      </c>
      <c r="E10" s="682">
        <v>45</v>
      </c>
      <c r="F10" s="683">
        <v>10278</v>
      </c>
      <c r="G10" s="703">
        <v>18.8</v>
      </c>
      <c r="H10" s="703">
        <v>1.6</v>
      </c>
      <c r="I10" s="703">
        <v>4</v>
      </c>
      <c r="J10" s="703">
        <v>0.8</v>
      </c>
      <c r="K10" s="703">
        <v>0</v>
      </c>
      <c r="L10" s="703">
        <v>1.2</v>
      </c>
      <c r="M10" s="683">
        <v>26.400000000000002</v>
      </c>
      <c r="N10" s="683">
        <v>66</v>
      </c>
      <c r="S10" s="704"/>
      <c r="T10" s="705"/>
      <c r="U10" s="706"/>
      <c r="V10" s="707"/>
      <c r="W10" s="707"/>
      <c r="X10" s="707"/>
      <c r="Y10" s="707"/>
      <c r="Z10" s="707"/>
      <c r="AA10" s="707"/>
      <c r="AB10" s="706"/>
      <c r="AC10" s="706"/>
      <c r="AD10" s="131"/>
    </row>
    <row r="11" spans="1:30" ht="15.75">
      <c r="A11" s="694"/>
      <c r="B11" s="680" t="s">
        <v>1701</v>
      </c>
      <c r="C11" s="681">
        <v>17.699999999999996</v>
      </c>
      <c r="D11" s="681">
        <v>44.249999999999986</v>
      </c>
      <c r="E11" s="682">
        <v>12</v>
      </c>
      <c r="F11" s="683">
        <v>212.39999999999995</v>
      </c>
      <c r="G11" s="703">
        <v>3.2</v>
      </c>
      <c r="H11" s="703">
        <v>0</v>
      </c>
      <c r="I11" s="703">
        <v>0</v>
      </c>
      <c r="J11" s="703">
        <v>0</v>
      </c>
      <c r="K11" s="703">
        <v>0</v>
      </c>
      <c r="L11" s="703">
        <v>0</v>
      </c>
      <c r="M11" s="683">
        <v>3.2</v>
      </c>
      <c r="N11" s="683">
        <v>8</v>
      </c>
      <c r="S11" s="704"/>
      <c r="T11" s="705"/>
      <c r="U11" s="706"/>
      <c r="V11" s="707"/>
      <c r="W11" s="707"/>
      <c r="X11" s="707"/>
      <c r="Y11" s="707"/>
      <c r="Z11" s="707"/>
      <c r="AA11" s="707"/>
      <c r="AB11" s="706"/>
      <c r="AC11" s="706"/>
      <c r="AD11" s="131"/>
    </row>
    <row r="12" spans="1:30" ht="15.75">
      <c r="A12" s="694"/>
      <c r="B12" s="680" t="s">
        <v>1702</v>
      </c>
      <c r="C12" s="681">
        <v>7.2</v>
      </c>
      <c r="D12" s="681">
        <v>18</v>
      </c>
      <c r="E12" s="682">
        <v>15</v>
      </c>
      <c r="F12" s="683">
        <v>108</v>
      </c>
      <c r="G12" s="703">
        <v>3.5999999999999996</v>
      </c>
      <c r="H12" s="703">
        <v>0</v>
      </c>
      <c r="I12" s="703">
        <v>0</v>
      </c>
      <c r="J12" s="703">
        <v>0</v>
      </c>
      <c r="K12" s="703">
        <v>1.6</v>
      </c>
      <c r="L12" s="703">
        <v>0</v>
      </c>
      <c r="M12" s="683">
        <v>5.1999999999999993</v>
      </c>
      <c r="N12" s="683">
        <v>12.999999999999998</v>
      </c>
      <c r="S12" s="704"/>
      <c r="T12" s="705"/>
      <c r="U12" s="706"/>
      <c r="V12" s="707"/>
      <c r="W12" s="707"/>
      <c r="X12" s="707"/>
      <c r="Y12" s="707"/>
      <c r="Z12" s="707"/>
      <c r="AA12" s="707"/>
      <c r="AB12" s="706"/>
      <c r="AC12" s="706"/>
      <c r="AD12" s="131"/>
    </row>
    <row r="13" spans="1:30" ht="15.75">
      <c r="A13" s="694"/>
      <c r="B13" s="680" t="s">
        <v>1703</v>
      </c>
      <c r="C13" s="681">
        <v>3</v>
      </c>
      <c r="D13" s="681">
        <v>7.5</v>
      </c>
      <c r="E13" s="682">
        <v>4.5</v>
      </c>
      <c r="F13" s="683">
        <v>13.5</v>
      </c>
      <c r="G13" s="703">
        <v>1.2000000000000002</v>
      </c>
      <c r="H13" s="703">
        <v>0</v>
      </c>
      <c r="I13" s="703">
        <v>0</v>
      </c>
      <c r="J13" s="703">
        <v>0</v>
      </c>
      <c r="K13" s="703">
        <v>0</v>
      </c>
      <c r="L13" s="703">
        <v>0</v>
      </c>
      <c r="M13" s="683">
        <v>1.2000000000000002</v>
      </c>
      <c r="N13" s="683">
        <v>3.0000000000000004</v>
      </c>
      <c r="S13" s="704"/>
      <c r="T13" s="705"/>
      <c r="U13" s="706"/>
      <c r="V13" s="707"/>
      <c r="W13" s="707"/>
      <c r="X13" s="707"/>
      <c r="Y13" s="707"/>
      <c r="Z13" s="105"/>
      <c r="AA13" s="704"/>
      <c r="AB13" s="706"/>
      <c r="AC13" s="706"/>
      <c r="AD13" s="131"/>
    </row>
    <row r="14" spans="1:30" ht="15.75">
      <c r="A14" s="694"/>
      <c r="B14" s="680" t="s">
        <v>1704</v>
      </c>
      <c r="C14" s="681">
        <v>4</v>
      </c>
      <c r="D14" s="681">
        <v>10</v>
      </c>
      <c r="E14" s="682">
        <v>25</v>
      </c>
      <c r="F14" s="683">
        <v>100</v>
      </c>
      <c r="G14" s="703">
        <v>0.4</v>
      </c>
      <c r="H14" s="703">
        <v>0</v>
      </c>
      <c r="I14" s="703">
        <v>0</v>
      </c>
      <c r="J14" s="703">
        <v>0</v>
      </c>
      <c r="K14" s="703">
        <v>0</v>
      </c>
      <c r="L14" s="703">
        <v>0</v>
      </c>
      <c r="M14" s="683">
        <v>0.4</v>
      </c>
      <c r="N14" s="683">
        <v>1</v>
      </c>
      <c r="S14" s="704"/>
      <c r="T14" s="705"/>
      <c r="U14" s="706"/>
      <c r="V14" s="707"/>
      <c r="W14" s="707"/>
      <c r="X14" s="707"/>
      <c r="Y14" s="707"/>
      <c r="Z14" s="105"/>
      <c r="AA14" s="704"/>
      <c r="AB14" s="706"/>
      <c r="AC14" s="706"/>
      <c r="AD14" s="131"/>
    </row>
    <row r="15" spans="1:30" ht="15.75">
      <c r="A15" s="694"/>
      <c r="B15" s="680" t="s">
        <v>1705</v>
      </c>
      <c r="C15" s="681">
        <v>36.6</v>
      </c>
      <c r="D15" s="681">
        <v>91.5</v>
      </c>
      <c r="E15" s="682">
        <v>20</v>
      </c>
      <c r="F15" s="683">
        <v>732</v>
      </c>
      <c r="G15" s="703">
        <v>6.4</v>
      </c>
      <c r="H15" s="703">
        <v>0</v>
      </c>
      <c r="I15" s="703">
        <v>0</v>
      </c>
      <c r="J15" s="703">
        <v>0</v>
      </c>
      <c r="K15" s="703">
        <v>0</v>
      </c>
      <c r="L15" s="703">
        <v>0</v>
      </c>
      <c r="M15" s="683">
        <v>6.4</v>
      </c>
      <c r="N15" s="683">
        <v>16</v>
      </c>
      <c r="S15" s="704"/>
      <c r="T15" s="705"/>
      <c r="U15" s="706"/>
      <c r="V15" s="707"/>
      <c r="W15" s="707"/>
      <c r="X15" s="707"/>
      <c r="Y15" s="707"/>
      <c r="Z15" s="105"/>
      <c r="AA15" s="704"/>
      <c r="AB15" s="706"/>
      <c r="AC15" s="706"/>
      <c r="AD15" s="131"/>
    </row>
    <row r="16" spans="1:30" ht="172.5" customHeight="1">
      <c r="A16" s="694"/>
      <c r="N16" s="84">
        <v>70</v>
      </c>
      <c r="S16" s="131"/>
      <c r="T16" s="131"/>
      <c r="U16" s="131"/>
      <c r="V16" s="131"/>
      <c r="W16" s="131"/>
      <c r="X16" s="131"/>
      <c r="Y16" s="131"/>
      <c r="Z16" s="105"/>
      <c r="AA16" s="704"/>
      <c r="AB16" s="131"/>
      <c r="AC16" s="131"/>
      <c r="AD16" s="131"/>
    </row>
    <row r="17" spans="1:30" ht="18.75">
      <c r="A17" s="1201" t="s">
        <v>1870</v>
      </c>
      <c r="B17" s="1201"/>
      <c r="C17" s="1201"/>
      <c r="D17" s="1201"/>
      <c r="E17" s="1201"/>
      <c r="F17" s="1201"/>
      <c r="G17" s="1201"/>
      <c r="H17" s="1201"/>
      <c r="I17" s="1201"/>
      <c r="J17" s="1201"/>
      <c r="K17" s="1201"/>
      <c r="L17" s="1201"/>
      <c r="M17" s="1201"/>
      <c r="N17" s="1201"/>
      <c r="S17" s="131"/>
      <c r="T17" s="131"/>
      <c r="U17" s="131"/>
      <c r="V17" s="131"/>
      <c r="W17" s="131"/>
      <c r="X17" s="131"/>
      <c r="Y17" s="131"/>
      <c r="Z17" s="105"/>
      <c r="AA17" s="704"/>
      <c r="AB17" s="131"/>
      <c r="AC17" s="131"/>
      <c r="AD17" s="131"/>
    </row>
    <row r="18" spans="1:30" ht="18.75">
      <c r="A18" s="1196" t="s">
        <v>1879</v>
      </c>
      <c r="B18" s="1196"/>
      <c r="C18" s="1196"/>
      <c r="D18" s="1196"/>
      <c r="E18" s="1196"/>
      <c r="F18" s="1196"/>
      <c r="G18" s="1196"/>
      <c r="H18" s="1196"/>
      <c r="I18" s="1196"/>
      <c r="J18" s="1196"/>
      <c r="K18" s="1196"/>
      <c r="L18" s="1196"/>
      <c r="M18" s="1196"/>
      <c r="N18" s="1196"/>
      <c r="S18" s="131"/>
      <c r="T18" s="131"/>
      <c r="U18" s="131"/>
      <c r="V18" s="131"/>
      <c r="W18" s="131"/>
      <c r="X18" s="131"/>
      <c r="Y18" s="131"/>
      <c r="Z18" s="105"/>
      <c r="AA18" s="704"/>
      <c r="AB18" s="131"/>
      <c r="AC18" s="131"/>
      <c r="AD18" s="131"/>
    </row>
    <row r="19" spans="1:30" ht="18.75">
      <c r="A19" s="830"/>
      <c r="B19" s="830"/>
      <c r="C19" s="830"/>
      <c r="D19" s="830"/>
      <c r="E19" s="830"/>
      <c r="F19" s="830"/>
      <c r="G19" s="830"/>
      <c r="H19" s="830"/>
      <c r="I19" s="830"/>
      <c r="J19" s="830"/>
      <c r="K19" s="830"/>
      <c r="L19" s="830"/>
      <c r="M19" s="830"/>
      <c r="N19" s="830"/>
      <c r="S19" s="131"/>
      <c r="T19" s="131"/>
      <c r="U19" s="131"/>
      <c r="V19" s="131"/>
      <c r="W19" s="131"/>
      <c r="X19" s="131"/>
      <c r="Y19" s="131"/>
      <c r="Z19" s="105"/>
      <c r="AA19" s="704"/>
      <c r="AB19" s="131"/>
      <c r="AC19" s="131"/>
      <c r="AD19" s="131"/>
    </row>
    <row r="20" spans="1:30" ht="18.75">
      <c r="A20" s="694"/>
      <c r="B20" s="423"/>
      <c r="C20" s="674"/>
      <c r="D20" s="674"/>
      <c r="E20" s="674"/>
      <c r="F20" s="837" t="s">
        <v>1872</v>
      </c>
      <c r="G20" s="674"/>
      <c r="H20" s="674"/>
      <c r="I20" s="674"/>
      <c r="J20" s="674"/>
      <c r="K20" s="674"/>
      <c r="L20" s="674"/>
      <c r="M20" s="674"/>
      <c r="N20" s="674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</row>
    <row r="21" spans="1:30" ht="15.75">
      <c r="A21" s="653"/>
      <c r="B21" s="1205" t="s">
        <v>1648</v>
      </c>
      <c r="C21" s="1190" t="s">
        <v>1649</v>
      </c>
      <c r="D21" s="1191"/>
      <c r="E21" s="1191"/>
      <c r="F21" s="1192"/>
      <c r="G21" s="1190" t="s">
        <v>1650</v>
      </c>
      <c r="H21" s="1191"/>
      <c r="I21" s="1191"/>
      <c r="J21" s="1191"/>
      <c r="K21" s="1191"/>
      <c r="L21" s="1192"/>
      <c r="M21" s="1193" t="s">
        <v>1651</v>
      </c>
      <c r="N21" s="1193" t="s">
        <v>1652</v>
      </c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</row>
    <row r="22" spans="1:30" ht="63">
      <c r="A22" s="694"/>
      <c r="B22" s="1206"/>
      <c r="C22" s="678" t="s">
        <v>1653</v>
      </c>
      <c r="D22" s="678" t="s">
        <v>1654</v>
      </c>
      <c r="E22" s="678" t="s">
        <v>1655</v>
      </c>
      <c r="F22" s="678" t="s">
        <v>1656</v>
      </c>
      <c r="G22" s="829" t="s">
        <v>1667</v>
      </c>
      <c r="H22" s="829" t="s">
        <v>1668</v>
      </c>
      <c r="I22" s="55" t="s">
        <v>1669</v>
      </c>
      <c r="J22" s="55" t="s">
        <v>1670</v>
      </c>
      <c r="K22" s="55" t="s">
        <v>1671</v>
      </c>
      <c r="L22" s="55" t="s">
        <v>1672</v>
      </c>
      <c r="M22" s="1194"/>
      <c r="N22" s="1194"/>
    </row>
    <row r="23" spans="1:30" ht="15.75">
      <c r="A23" s="694"/>
      <c r="B23" s="680" t="s">
        <v>1552</v>
      </c>
      <c r="C23" s="681">
        <v>68</v>
      </c>
      <c r="D23" s="681">
        <v>170</v>
      </c>
      <c r="E23" s="682">
        <v>47.5</v>
      </c>
      <c r="F23" s="683">
        <v>3230</v>
      </c>
      <c r="G23" s="703">
        <v>2</v>
      </c>
      <c r="H23" s="703">
        <v>0</v>
      </c>
      <c r="I23" s="703">
        <v>0</v>
      </c>
      <c r="J23" s="703">
        <v>0</v>
      </c>
      <c r="K23" s="703">
        <v>0</v>
      </c>
      <c r="L23" s="703">
        <v>0</v>
      </c>
      <c r="M23" s="683">
        <v>2</v>
      </c>
      <c r="N23" s="683">
        <v>5</v>
      </c>
    </row>
    <row r="24" spans="1:30" ht="15.75">
      <c r="A24" s="653"/>
      <c r="B24" s="680" t="s">
        <v>1697</v>
      </c>
      <c r="C24" s="681">
        <v>5.6000000000000014</v>
      </c>
      <c r="D24" s="681">
        <v>14.000000000000004</v>
      </c>
      <c r="E24" s="682">
        <v>60</v>
      </c>
      <c r="F24" s="683">
        <v>336.00000000000011</v>
      </c>
      <c r="G24" s="703">
        <v>0</v>
      </c>
      <c r="H24" s="703">
        <v>0</v>
      </c>
      <c r="I24" s="703">
        <v>0</v>
      </c>
      <c r="J24" s="703">
        <v>0</v>
      </c>
      <c r="K24" s="703">
        <v>0</v>
      </c>
      <c r="L24" s="703">
        <v>0</v>
      </c>
      <c r="M24" s="683">
        <v>0</v>
      </c>
      <c r="N24" s="683">
        <v>0</v>
      </c>
    </row>
    <row r="25" spans="1:30" ht="15.75">
      <c r="A25" s="694"/>
      <c r="B25" s="680" t="s">
        <v>1698</v>
      </c>
      <c r="C25" s="681">
        <v>14.799999999999999</v>
      </c>
      <c r="D25" s="681">
        <v>37</v>
      </c>
      <c r="E25" s="682">
        <v>40</v>
      </c>
      <c r="F25" s="683">
        <v>592</v>
      </c>
      <c r="G25" s="703">
        <v>2</v>
      </c>
      <c r="H25" s="703">
        <v>0</v>
      </c>
      <c r="I25" s="703">
        <v>0</v>
      </c>
      <c r="J25" s="703">
        <v>0</v>
      </c>
      <c r="K25" s="703">
        <v>0</v>
      </c>
      <c r="L25" s="703">
        <v>0</v>
      </c>
      <c r="M25" s="683">
        <v>2</v>
      </c>
      <c r="N25" s="683">
        <v>5</v>
      </c>
    </row>
    <row r="26" spans="1:30" ht="15.75">
      <c r="A26" s="694"/>
      <c r="B26" s="680" t="s">
        <v>1699</v>
      </c>
      <c r="C26" s="681">
        <v>2.5999999999999996</v>
      </c>
      <c r="D26" s="681">
        <v>6.4999999999999991</v>
      </c>
      <c r="E26" s="682">
        <v>10</v>
      </c>
      <c r="F26" s="683">
        <v>25.999999999999996</v>
      </c>
      <c r="G26" s="703">
        <v>0</v>
      </c>
      <c r="H26" s="703">
        <v>0</v>
      </c>
      <c r="I26" s="703">
        <v>0</v>
      </c>
      <c r="J26" s="703">
        <v>0</v>
      </c>
      <c r="K26" s="703">
        <v>0</v>
      </c>
      <c r="L26" s="703">
        <v>0</v>
      </c>
      <c r="M26" s="683">
        <v>0</v>
      </c>
      <c r="N26" s="683">
        <v>0</v>
      </c>
    </row>
    <row r="27" spans="1:30" ht="15.75">
      <c r="A27" s="653"/>
      <c r="B27" s="680" t="s">
        <v>1700</v>
      </c>
      <c r="C27" s="681">
        <v>41.599999999999994</v>
      </c>
      <c r="D27" s="681">
        <v>103.99999999999999</v>
      </c>
      <c r="E27" s="682">
        <v>45</v>
      </c>
      <c r="F27" s="683">
        <v>1871.9999999999998</v>
      </c>
      <c r="G27" s="703">
        <v>0</v>
      </c>
      <c r="H27" s="703">
        <v>0</v>
      </c>
      <c r="I27" s="703">
        <v>0</v>
      </c>
      <c r="J27" s="703">
        <v>0</v>
      </c>
      <c r="K27" s="703">
        <v>0</v>
      </c>
      <c r="L27" s="703">
        <v>0</v>
      </c>
      <c r="M27" s="683">
        <v>0</v>
      </c>
      <c r="N27" s="683">
        <v>0</v>
      </c>
    </row>
    <row r="28" spans="1:30" ht="15.75">
      <c r="A28" s="694"/>
      <c r="B28" s="680" t="s">
        <v>1701</v>
      </c>
      <c r="C28" s="681">
        <v>2.4</v>
      </c>
      <c r="D28" s="681">
        <v>6</v>
      </c>
      <c r="E28" s="682">
        <v>12</v>
      </c>
      <c r="F28" s="683">
        <v>28.799999999999997</v>
      </c>
      <c r="G28" s="703">
        <v>0</v>
      </c>
      <c r="H28" s="703">
        <v>0</v>
      </c>
      <c r="I28" s="703">
        <v>0</v>
      </c>
      <c r="J28" s="703">
        <v>0</v>
      </c>
      <c r="K28" s="703">
        <v>0</v>
      </c>
      <c r="L28" s="703">
        <v>0</v>
      </c>
      <c r="M28" s="683">
        <v>0</v>
      </c>
      <c r="N28" s="683">
        <v>0</v>
      </c>
    </row>
    <row r="29" spans="1:30" ht="15.75">
      <c r="A29" s="653"/>
      <c r="B29" s="680" t="s">
        <v>1702</v>
      </c>
      <c r="C29" s="681">
        <v>1.6</v>
      </c>
      <c r="D29" s="681">
        <v>4</v>
      </c>
      <c r="E29" s="682">
        <v>15</v>
      </c>
      <c r="F29" s="683">
        <v>24</v>
      </c>
      <c r="G29" s="703">
        <v>2</v>
      </c>
      <c r="H29" s="703">
        <v>0</v>
      </c>
      <c r="I29" s="703">
        <v>0</v>
      </c>
      <c r="J29" s="703">
        <v>0</v>
      </c>
      <c r="K29" s="703">
        <v>0</v>
      </c>
      <c r="L29" s="703">
        <v>0</v>
      </c>
      <c r="M29" s="683">
        <v>2</v>
      </c>
      <c r="N29" s="683">
        <v>5</v>
      </c>
    </row>
    <row r="30" spans="1:30" ht="15.75">
      <c r="A30" s="694"/>
      <c r="B30" s="680" t="s">
        <v>1703</v>
      </c>
      <c r="C30" s="681">
        <v>3.6</v>
      </c>
      <c r="D30" s="681">
        <v>9</v>
      </c>
      <c r="E30" s="682">
        <v>4.5</v>
      </c>
      <c r="F30" s="683">
        <v>16.2</v>
      </c>
      <c r="G30" s="703">
        <v>0</v>
      </c>
      <c r="H30" s="703">
        <v>0</v>
      </c>
      <c r="I30" s="703">
        <v>0</v>
      </c>
      <c r="J30" s="703">
        <v>0</v>
      </c>
      <c r="K30" s="703">
        <v>0</v>
      </c>
      <c r="L30" s="703">
        <v>0</v>
      </c>
      <c r="M30" s="683">
        <v>0</v>
      </c>
      <c r="N30" s="683">
        <v>0</v>
      </c>
    </row>
    <row r="31" spans="1:30" ht="15.75">
      <c r="A31" s="653"/>
      <c r="B31" s="680" t="s">
        <v>1704</v>
      </c>
      <c r="C31" s="681">
        <v>2</v>
      </c>
      <c r="D31" s="681">
        <v>5</v>
      </c>
      <c r="E31" s="682">
        <v>25</v>
      </c>
      <c r="F31" s="683">
        <v>50</v>
      </c>
      <c r="G31" s="703">
        <v>0</v>
      </c>
      <c r="H31" s="703">
        <v>0</v>
      </c>
      <c r="I31" s="703">
        <v>0</v>
      </c>
      <c r="J31" s="703">
        <v>0</v>
      </c>
      <c r="K31" s="703">
        <v>0</v>
      </c>
      <c r="L31" s="703">
        <v>0</v>
      </c>
      <c r="M31" s="683">
        <v>0</v>
      </c>
      <c r="N31" s="683">
        <v>0</v>
      </c>
    </row>
    <row r="32" spans="1:30" ht="15.75">
      <c r="A32" s="694"/>
      <c r="B32" s="680" t="s">
        <v>1705</v>
      </c>
      <c r="C32" s="681">
        <v>6.8</v>
      </c>
      <c r="D32" s="681">
        <v>17</v>
      </c>
      <c r="E32" s="682">
        <v>20</v>
      </c>
      <c r="F32" s="683">
        <v>136</v>
      </c>
      <c r="G32" s="703">
        <v>0</v>
      </c>
      <c r="H32" s="703">
        <v>0</v>
      </c>
      <c r="I32" s="703">
        <v>0</v>
      </c>
      <c r="J32" s="703">
        <v>0</v>
      </c>
      <c r="K32" s="703">
        <v>0</v>
      </c>
      <c r="L32" s="703">
        <v>0</v>
      </c>
      <c r="M32" s="683">
        <v>0</v>
      </c>
      <c r="N32" s="683">
        <v>0</v>
      </c>
    </row>
    <row r="33" spans="1:14" ht="15.75">
      <c r="A33" s="653"/>
      <c r="B33" s="423"/>
      <c r="C33" s="674"/>
      <c r="D33" s="674"/>
      <c r="E33" s="674"/>
      <c r="F33" s="674"/>
      <c r="G33" s="674"/>
      <c r="H33" s="674"/>
      <c r="I33" s="674"/>
      <c r="J33" s="674"/>
      <c r="K33" s="674"/>
      <c r="L33" s="674"/>
      <c r="M33" s="674"/>
      <c r="N33" s="674"/>
    </row>
    <row r="34" spans="1:14">
      <c r="A34" s="694"/>
      <c r="B34" s="671"/>
      <c r="C34" s="674"/>
      <c r="D34" s="674"/>
      <c r="E34" s="674"/>
      <c r="F34" s="674"/>
      <c r="G34" s="674"/>
      <c r="H34" s="674"/>
      <c r="I34" s="674"/>
      <c r="J34" s="674"/>
      <c r="K34" s="674"/>
      <c r="L34" s="674"/>
      <c r="M34" s="674"/>
      <c r="N34" s="674"/>
    </row>
    <row r="35" spans="1:14" ht="15.75">
      <c r="A35" s="653"/>
      <c r="B35" s="423"/>
      <c r="C35" s="674"/>
      <c r="D35" s="674"/>
      <c r="E35" s="674"/>
      <c r="F35" s="674"/>
      <c r="G35" s="674"/>
      <c r="H35" s="674"/>
      <c r="I35" s="674"/>
      <c r="J35" s="674"/>
      <c r="K35" s="674"/>
      <c r="L35" s="674"/>
      <c r="M35" s="674"/>
      <c r="N35" s="674"/>
    </row>
    <row r="36" spans="1:14">
      <c r="A36" s="694"/>
      <c r="B36" s="423"/>
      <c r="C36" s="674"/>
      <c r="D36" s="674"/>
      <c r="E36" s="674"/>
      <c r="F36" s="674"/>
      <c r="G36" s="674"/>
      <c r="H36" s="674"/>
      <c r="I36" s="674"/>
      <c r="J36" s="674"/>
      <c r="K36" s="674"/>
      <c r="L36" s="674"/>
      <c r="M36" s="674"/>
      <c r="N36" s="674"/>
    </row>
    <row r="37" spans="1:14">
      <c r="A37" s="1195"/>
      <c r="B37" s="1195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</row>
    <row r="38" spans="1:14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</row>
    <row r="42" spans="1:14">
      <c r="N42" s="84">
        <v>71</v>
      </c>
    </row>
  </sheetData>
  <mergeCells count="15">
    <mergeCell ref="A37:B37"/>
    <mergeCell ref="A1:N1"/>
    <mergeCell ref="A2:N2"/>
    <mergeCell ref="B21:B22"/>
    <mergeCell ref="C21:F21"/>
    <mergeCell ref="G21:L21"/>
    <mergeCell ref="M21:M22"/>
    <mergeCell ref="N21:N22"/>
    <mergeCell ref="B4:B5"/>
    <mergeCell ref="C4:F4"/>
    <mergeCell ref="G4:L4"/>
    <mergeCell ref="M4:M5"/>
    <mergeCell ref="N4:N5"/>
    <mergeCell ref="A17:N17"/>
    <mergeCell ref="A18:N18"/>
  </mergeCells>
  <pageMargins left="0.7" right="0.7" top="1.2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3"/>
  <sheetViews>
    <sheetView topLeftCell="A19" workbookViewId="0">
      <selection activeCell="H7" sqref="H7"/>
    </sheetView>
  </sheetViews>
  <sheetFormatPr defaultColWidth="9.140625" defaultRowHeight="15"/>
  <cols>
    <col min="1" max="1" width="23.42578125" style="84" customWidth="1"/>
    <col min="2" max="5" width="14.5703125" style="84" customWidth="1"/>
    <col min="6" max="16384" width="9.140625" style="84"/>
  </cols>
  <sheetData>
    <row r="1" spans="1:8" ht="18.75">
      <c r="A1" s="1207" t="s">
        <v>223</v>
      </c>
      <c r="B1" s="1207"/>
      <c r="C1" s="1207"/>
      <c r="D1" s="1207"/>
      <c r="E1" s="1207"/>
    </row>
    <row r="2" spans="1:8">
      <c r="A2" s="1208" t="s">
        <v>216</v>
      </c>
      <c r="B2" s="1178" t="s">
        <v>383</v>
      </c>
      <c r="C2" s="1178"/>
      <c r="D2" s="1178" t="s">
        <v>296</v>
      </c>
      <c r="E2" s="1178"/>
    </row>
    <row r="3" spans="1:8" ht="30.75" customHeight="1">
      <c r="A3" s="1209"/>
      <c r="B3" s="232" t="s">
        <v>1534</v>
      </c>
      <c r="C3" s="232" t="s">
        <v>1535</v>
      </c>
      <c r="D3" s="232" t="s">
        <v>1536</v>
      </c>
      <c r="E3" s="232" t="s">
        <v>1537</v>
      </c>
      <c r="F3" s="100"/>
    </row>
    <row r="4" spans="1:8" ht="18" customHeight="1">
      <c r="A4" s="109" t="s">
        <v>416</v>
      </c>
      <c r="B4" s="96">
        <v>380</v>
      </c>
      <c r="C4" s="96">
        <v>365</v>
      </c>
      <c r="D4" s="96">
        <v>337.5</v>
      </c>
      <c r="E4" s="96">
        <v>330</v>
      </c>
    </row>
    <row r="5" spans="1:8" ht="18" customHeight="1">
      <c r="A5" s="113" t="s">
        <v>417</v>
      </c>
      <c r="B5" s="96">
        <v>219</v>
      </c>
      <c r="C5" s="96">
        <v>196</v>
      </c>
      <c r="D5" s="96">
        <v>370</v>
      </c>
      <c r="E5" s="96">
        <v>310</v>
      </c>
    </row>
    <row r="6" spans="1:8" ht="18" customHeight="1">
      <c r="A6" s="109" t="s">
        <v>418</v>
      </c>
      <c r="B6" s="96">
        <v>0</v>
      </c>
      <c r="C6" s="96">
        <v>0</v>
      </c>
      <c r="D6" s="96">
        <v>0</v>
      </c>
      <c r="E6" s="96">
        <v>0</v>
      </c>
      <c r="F6" s="394"/>
      <c r="G6" s="131"/>
    </row>
    <row r="7" spans="1:8" ht="18" customHeight="1">
      <c r="A7" s="109" t="s">
        <v>419</v>
      </c>
      <c r="B7" s="96">
        <v>0</v>
      </c>
      <c r="C7" s="96">
        <v>0</v>
      </c>
      <c r="D7" s="96">
        <v>68.5</v>
      </c>
      <c r="E7" s="96">
        <v>68.75</v>
      </c>
    </row>
    <row r="8" spans="1:8" ht="18" customHeight="1">
      <c r="A8" s="109" t="s">
        <v>420</v>
      </c>
      <c r="B8" s="96">
        <v>55</v>
      </c>
      <c r="C8" s="96">
        <v>0</v>
      </c>
      <c r="D8" s="96">
        <v>210</v>
      </c>
      <c r="E8" s="96">
        <v>0</v>
      </c>
    </row>
    <row r="9" spans="1:8" ht="18" customHeight="1">
      <c r="A9" s="109" t="s">
        <v>421</v>
      </c>
      <c r="B9" s="96">
        <v>0</v>
      </c>
      <c r="C9" s="96">
        <v>3</v>
      </c>
      <c r="D9" s="96">
        <v>5</v>
      </c>
      <c r="E9" s="96">
        <v>5</v>
      </c>
    </row>
    <row r="10" spans="1:8" ht="18" customHeight="1">
      <c r="A10" s="109" t="s">
        <v>422</v>
      </c>
      <c r="B10" s="96">
        <v>85</v>
      </c>
      <c r="C10" s="96">
        <v>74</v>
      </c>
      <c r="D10" s="96">
        <v>230</v>
      </c>
      <c r="E10" s="96">
        <v>216</v>
      </c>
      <c r="H10" s="86"/>
    </row>
    <row r="11" spans="1:8" ht="18" customHeight="1">
      <c r="A11" s="109" t="s">
        <v>423</v>
      </c>
      <c r="B11" s="96">
        <v>170</v>
      </c>
      <c r="C11" s="96">
        <v>170</v>
      </c>
      <c r="D11" s="96">
        <v>606</v>
      </c>
      <c r="E11" s="96">
        <v>606</v>
      </c>
    </row>
    <row r="12" spans="1:8" ht="18" customHeight="1">
      <c r="A12" s="109" t="s">
        <v>607</v>
      </c>
      <c r="B12" s="96">
        <v>152</v>
      </c>
      <c r="C12" s="96">
        <v>135</v>
      </c>
      <c r="D12" s="96">
        <v>320</v>
      </c>
      <c r="E12" s="96">
        <v>320</v>
      </c>
    </row>
    <row r="13" spans="1:8" ht="18" customHeight="1">
      <c r="A13" s="109" t="s">
        <v>512</v>
      </c>
      <c r="B13" s="96">
        <v>61.6</v>
      </c>
      <c r="C13" s="96">
        <v>58.7</v>
      </c>
      <c r="D13" s="96">
        <v>123.5</v>
      </c>
      <c r="E13" s="96">
        <v>121.69</v>
      </c>
    </row>
    <row r="14" spans="1:8" ht="18" customHeight="1">
      <c r="A14" s="109" t="s">
        <v>426</v>
      </c>
      <c r="B14" s="96">
        <v>141</v>
      </c>
      <c r="C14" s="96">
        <v>128</v>
      </c>
      <c r="D14" s="96">
        <v>352</v>
      </c>
      <c r="E14" s="96">
        <v>341</v>
      </c>
    </row>
    <row r="15" spans="1:8" ht="18" customHeight="1">
      <c r="A15" s="109" t="s">
        <v>427</v>
      </c>
      <c r="B15" s="96">
        <v>32</v>
      </c>
      <c r="C15" s="96">
        <v>23</v>
      </c>
      <c r="D15" s="96">
        <v>210</v>
      </c>
      <c r="E15" s="96">
        <v>170</v>
      </c>
    </row>
    <row r="16" spans="1:8" ht="18" customHeight="1">
      <c r="A16" s="109" t="s">
        <v>428</v>
      </c>
      <c r="B16" s="96">
        <v>78</v>
      </c>
      <c r="C16" s="96">
        <v>45</v>
      </c>
      <c r="D16" s="96">
        <v>1182</v>
      </c>
      <c r="E16" s="96">
        <v>1182</v>
      </c>
    </row>
    <row r="17" spans="1:5" ht="18" customHeight="1">
      <c r="A17" s="109" t="s">
        <v>429</v>
      </c>
      <c r="B17" s="96">
        <v>170</v>
      </c>
      <c r="C17" s="96">
        <v>125</v>
      </c>
      <c r="D17" s="96">
        <v>410</v>
      </c>
      <c r="E17" s="96">
        <v>410</v>
      </c>
    </row>
    <row r="18" spans="1:5" ht="18" customHeight="1">
      <c r="A18" s="109" t="s">
        <v>430</v>
      </c>
      <c r="B18" s="96">
        <v>80</v>
      </c>
      <c r="C18" s="96">
        <v>80</v>
      </c>
      <c r="D18" s="96">
        <v>76.599999999999994</v>
      </c>
      <c r="E18" s="96">
        <v>152</v>
      </c>
    </row>
    <row r="19" spans="1:5" ht="18" customHeight="1">
      <c r="A19" s="109" t="s">
        <v>431</v>
      </c>
      <c r="B19" s="96">
        <v>539</v>
      </c>
      <c r="C19" s="96">
        <v>514</v>
      </c>
      <c r="D19" s="96">
        <v>313</v>
      </c>
      <c r="E19" s="96">
        <v>280</v>
      </c>
    </row>
    <row r="20" spans="1:5" ht="18" customHeight="1">
      <c r="A20" s="109" t="s">
        <v>432</v>
      </c>
      <c r="B20" s="96" t="s">
        <v>1612</v>
      </c>
      <c r="C20" s="96">
        <v>110</v>
      </c>
      <c r="D20" s="96">
        <v>221.25</v>
      </c>
      <c r="E20" s="96">
        <v>221.25</v>
      </c>
    </row>
    <row r="21" spans="1:5" ht="18" customHeight="1">
      <c r="A21" s="109" t="s">
        <v>433</v>
      </c>
      <c r="B21" s="96">
        <v>220</v>
      </c>
      <c r="C21" s="96">
        <v>130</v>
      </c>
      <c r="D21" s="96">
        <v>179</v>
      </c>
      <c r="E21" s="96">
        <v>179</v>
      </c>
    </row>
    <row r="22" spans="1:5" ht="18" customHeight="1">
      <c r="A22" s="109" t="s">
        <v>434</v>
      </c>
      <c r="B22" s="96">
        <v>5</v>
      </c>
      <c r="C22" s="96">
        <v>119</v>
      </c>
      <c r="D22" s="96">
        <v>0</v>
      </c>
      <c r="E22" s="96">
        <v>221</v>
      </c>
    </row>
    <row r="23" spans="1:5" ht="18" customHeight="1">
      <c r="A23" s="109" t="s">
        <v>435</v>
      </c>
      <c r="B23" s="96">
        <v>78.599999999999994</v>
      </c>
      <c r="C23" s="96">
        <v>29</v>
      </c>
      <c r="D23" s="96">
        <v>43.6</v>
      </c>
      <c r="E23" s="96">
        <v>35.4</v>
      </c>
    </row>
    <row r="24" spans="1:5" ht="18" customHeight="1">
      <c r="A24" s="109" t="s">
        <v>436</v>
      </c>
      <c r="B24" s="96">
        <v>253</v>
      </c>
      <c r="C24" s="96">
        <v>253</v>
      </c>
      <c r="D24" s="96">
        <v>253</v>
      </c>
      <c r="E24" s="96">
        <v>236</v>
      </c>
    </row>
    <row r="25" spans="1:5" ht="18" customHeight="1">
      <c r="A25" s="109" t="s">
        <v>437</v>
      </c>
      <c r="B25" s="96">
        <v>68</v>
      </c>
      <c r="C25" s="96">
        <v>68</v>
      </c>
      <c r="D25" s="96">
        <v>351</v>
      </c>
      <c r="E25" s="96">
        <v>351</v>
      </c>
    </row>
    <row r="26" spans="1:5" ht="18" customHeight="1">
      <c r="A26" s="109" t="s">
        <v>438</v>
      </c>
      <c r="B26" s="96">
        <v>118</v>
      </c>
      <c r="C26" s="96">
        <v>118</v>
      </c>
      <c r="D26" s="96">
        <v>296</v>
      </c>
      <c r="E26" s="96">
        <v>296</v>
      </c>
    </row>
    <row r="27" spans="1:5" ht="18" customHeight="1">
      <c r="A27" s="109" t="s">
        <v>439</v>
      </c>
      <c r="B27" s="96">
        <v>140</v>
      </c>
      <c r="C27" s="96">
        <v>140</v>
      </c>
      <c r="D27" s="96">
        <v>41</v>
      </c>
      <c r="E27" s="96">
        <v>41</v>
      </c>
    </row>
    <row r="28" spans="1:5" ht="18" customHeight="1">
      <c r="A28" s="109" t="s">
        <v>440</v>
      </c>
      <c r="B28" s="96">
        <v>130</v>
      </c>
      <c r="C28" s="96">
        <v>130</v>
      </c>
      <c r="D28" s="96">
        <v>220</v>
      </c>
      <c r="E28" s="96">
        <v>200</v>
      </c>
    </row>
    <row r="29" spans="1:5" ht="18" customHeight="1">
      <c r="A29" s="109" t="s">
        <v>451</v>
      </c>
      <c r="B29" s="96">
        <v>10</v>
      </c>
      <c r="C29" s="96">
        <v>10</v>
      </c>
      <c r="D29" s="96">
        <v>493.5</v>
      </c>
      <c r="E29" s="96">
        <v>493.5</v>
      </c>
    </row>
    <row r="30" spans="1:5" ht="18" customHeight="1">
      <c r="A30" s="184" t="s">
        <v>442</v>
      </c>
      <c r="B30" s="96">
        <v>37</v>
      </c>
      <c r="C30" s="96">
        <v>25</v>
      </c>
      <c r="D30" s="96">
        <v>227</v>
      </c>
      <c r="E30" s="96">
        <v>227</v>
      </c>
    </row>
    <row r="31" spans="1:5" ht="18" customHeight="1">
      <c r="A31" s="109" t="s">
        <v>443</v>
      </c>
      <c r="B31" s="96">
        <v>242</v>
      </c>
      <c r="C31" s="96">
        <v>242</v>
      </c>
      <c r="D31" s="96">
        <v>235</v>
      </c>
      <c r="E31" s="96">
        <v>235</v>
      </c>
    </row>
    <row r="32" spans="1:5" ht="18" customHeight="1">
      <c r="A32" s="109" t="s">
        <v>513</v>
      </c>
      <c r="B32" s="96">
        <v>160</v>
      </c>
      <c r="C32" s="96">
        <v>110</v>
      </c>
      <c r="D32" s="96">
        <v>76</v>
      </c>
      <c r="E32" s="96">
        <v>76</v>
      </c>
    </row>
    <row r="33" spans="1:5" ht="18" customHeight="1">
      <c r="A33" s="109" t="s">
        <v>445</v>
      </c>
      <c r="B33" s="96">
        <v>150</v>
      </c>
      <c r="C33" s="96">
        <v>140</v>
      </c>
      <c r="D33" s="96">
        <v>241</v>
      </c>
      <c r="E33" s="96">
        <v>241</v>
      </c>
    </row>
    <row r="34" spans="1:5" ht="18" customHeight="1">
      <c r="A34" s="109" t="s">
        <v>605</v>
      </c>
      <c r="B34" s="96">
        <v>130</v>
      </c>
      <c r="C34" s="96">
        <v>91</v>
      </c>
      <c r="D34" s="96">
        <v>126.5</v>
      </c>
      <c r="E34" s="96">
        <v>126.5</v>
      </c>
    </row>
    <row r="35" spans="1:5" ht="18" customHeight="1">
      <c r="A35" s="292" t="s">
        <v>453</v>
      </c>
      <c r="B35" s="96">
        <v>314</v>
      </c>
      <c r="C35" s="96">
        <v>174</v>
      </c>
      <c r="D35" s="96">
        <v>256</v>
      </c>
      <c r="E35" s="96">
        <v>256</v>
      </c>
    </row>
    <row r="36" spans="1:5">
      <c r="A36" s="131"/>
      <c r="B36" s="131"/>
      <c r="C36" s="131"/>
      <c r="D36" s="131"/>
      <c r="E36" s="131"/>
    </row>
    <row r="43" spans="1:5">
      <c r="E43" s="84">
        <v>72</v>
      </c>
    </row>
  </sheetData>
  <mergeCells count="4">
    <mergeCell ref="B2:C2"/>
    <mergeCell ref="D2:E2"/>
    <mergeCell ref="A1:E1"/>
    <mergeCell ref="A2:A3"/>
  </mergeCells>
  <pageMargins left="1.2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52"/>
  <sheetViews>
    <sheetView workbookViewId="0">
      <selection activeCell="O63" sqref="O63"/>
    </sheetView>
  </sheetViews>
  <sheetFormatPr defaultColWidth="9.140625" defaultRowHeight="15"/>
  <cols>
    <col min="1" max="1" width="17.140625" style="84" customWidth="1"/>
    <col min="2" max="3" width="10" style="84" customWidth="1"/>
    <col min="4" max="4" width="8.28515625" style="84" customWidth="1"/>
    <col min="5" max="5" width="7.28515625" style="84" customWidth="1"/>
    <col min="6" max="6" width="7.5703125" style="84" customWidth="1"/>
    <col min="7" max="7" width="7.42578125" style="84" customWidth="1"/>
    <col min="8" max="8" width="7.5703125" style="84" customWidth="1"/>
    <col min="9" max="9" width="6" style="84" customWidth="1"/>
    <col min="10" max="10" width="6.28515625" style="84" customWidth="1"/>
    <col min="11" max="11" width="6.85546875" style="84" customWidth="1"/>
    <col min="12" max="12" width="7" style="84" customWidth="1"/>
    <col min="13" max="13" width="6.5703125" style="84" customWidth="1"/>
    <col min="14" max="14" width="13.5703125" style="84" customWidth="1"/>
    <col min="15" max="15" width="9.42578125" style="84" customWidth="1"/>
    <col min="16" max="16384" width="9.140625" style="84"/>
  </cols>
  <sheetData>
    <row r="1" spans="1:15" ht="18.75">
      <c r="A1" s="1213" t="s">
        <v>384</v>
      </c>
      <c r="B1" s="1213"/>
      <c r="C1" s="1213"/>
      <c r="D1" s="1213"/>
      <c r="E1" s="1213"/>
      <c r="F1" s="1213"/>
      <c r="G1" s="1213"/>
      <c r="H1" s="1213"/>
      <c r="I1" s="1213"/>
      <c r="J1" s="1213"/>
      <c r="K1" s="1213"/>
      <c r="L1" s="1213"/>
      <c r="M1" s="1213"/>
      <c r="N1" s="1213"/>
      <c r="O1" s="1213"/>
    </row>
    <row r="3" spans="1:15" ht="15" customHeight="1">
      <c r="A3" s="1107" t="s">
        <v>216</v>
      </c>
      <c r="B3" s="1107" t="s">
        <v>298</v>
      </c>
      <c r="C3" s="1107" t="s">
        <v>802</v>
      </c>
      <c r="D3" s="1214" t="s">
        <v>299</v>
      </c>
      <c r="E3" s="1215"/>
      <c r="F3" s="1215"/>
      <c r="G3" s="1215"/>
      <c r="H3" s="1215"/>
      <c r="I3" s="1215"/>
      <c r="J3" s="1215"/>
      <c r="K3" s="1215"/>
      <c r="L3" s="1215"/>
      <c r="M3" s="1215"/>
      <c r="N3" s="1215"/>
      <c r="O3" s="1216"/>
    </row>
    <row r="4" spans="1:15" ht="134.25" customHeight="1">
      <c r="A4" s="1107"/>
      <c r="B4" s="1107"/>
      <c r="C4" s="1107"/>
      <c r="D4" s="223" t="s">
        <v>297</v>
      </c>
      <c r="E4" s="223" t="s">
        <v>303</v>
      </c>
      <c r="F4" s="223" t="s">
        <v>302</v>
      </c>
      <c r="G4" s="223" t="s">
        <v>661</v>
      </c>
      <c r="H4" s="223" t="s">
        <v>303</v>
      </c>
      <c r="I4" s="223" t="s">
        <v>302</v>
      </c>
      <c r="J4" s="223" t="s">
        <v>300</v>
      </c>
      <c r="K4" s="223" t="s">
        <v>303</v>
      </c>
      <c r="L4" s="223" t="s">
        <v>302</v>
      </c>
      <c r="M4" s="223" t="s">
        <v>301</v>
      </c>
      <c r="N4" s="223" t="s">
        <v>303</v>
      </c>
      <c r="O4" s="223" t="s">
        <v>302</v>
      </c>
    </row>
    <row r="5" spans="1:15" ht="36.75" customHeight="1">
      <c r="A5" s="157" t="s">
        <v>416</v>
      </c>
      <c r="B5" s="180" t="s">
        <v>502</v>
      </c>
      <c r="C5" s="180" t="s">
        <v>1633</v>
      </c>
      <c r="D5" s="180">
        <v>9</v>
      </c>
      <c r="E5" s="180">
        <v>9</v>
      </c>
      <c r="F5" s="180"/>
      <c r="G5" s="180"/>
      <c r="H5" s="180"/>
      <c r="I5" s="180"/>
      <c r="J5" s="180"/>
      <c r="K5" s="180"/>
      <c r="L5" s="180"/>
      <c r="M5" s="180">
        <v>1</v>
      </c>
      <c r="N5" s="337" t="s">
        <v>1634</v>
      </c>
      <c r="O5" s="180"/>
    </row>
    <row r="6" spans="1:15">
      <c r="A6" s="184" t="s">
        <v>1480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</row>
    <row r="7" spans="1:15">
      <c r="A7" s="155" t="s">
        <v>418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1:15">
      <c r="A8" s="157" t="s">
        <v>419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1:15">
      <c r="A9" s="157" t="s">
        <v>420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</row>
    <row r="10" spans="1:15">
      <c r="A10" s="157" t="s">
        <v>421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</row>
    <row r="11" spans="1:15">
      <c r="A11" s="157" t="s">
        <v>422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</row>
    <row r="12" spans="1:15">
      <c r="A12" s="157" t="s">
        <v>423</v>
      </c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</row>
    <row r="13" spans="1:15">
      <c r="A13" s="157" t="s">
        <v>424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</row>
    <row r="14" spans="1:15">
      <c r="A14" s="157" t="s">
        <v>529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</row>
    <row r="15" spans="1:15">
      <c r="A15" s="157" t="s">
        <v>426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</row>
    <row r="16" spans="1:15">
      <c r="A16" s="157" t="s">
        <v>427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</row>
    <row r="17" spans="1:15">
      <c r="A17" s="157" t="s">
        <v>428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</row>
    <row r="18" spans="1:15">
      <c r="A18" s="157" t="s">
        <v>429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</row>
    <row r="19" spans="1:15">
      <c r="A19" s="157" t="s">
        <v>430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</row>
    <row r="20" spans="1:15">
      <c r="A20" s="157" t="s">
        <v>431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</row>
    <row r="21" spans="1:15">
      <c r="A21" s="157" t="s">
        <v>432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</row>
    <row r="22" spans="1:15">
      <c r="A22" s="157" t="s">
        <v>433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</row>
    <row r="23" spans="1:15">
      <c r="A23" s="157" t="s">
        <v>434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</row>
    <row r="24" spans="1:15">
      <c r="A24" s="157" t="s">
        <v>435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</row>
    <row r="25" spans="1:15">
      <c r="A25" s="157" t="s">
        <v>436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</row>
    <row r="26" spans="1:15">
      <c r="A26" s="157" t="s">
        <v>437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</row>
    <row r="27" spans="1:15">
      <c r="A27" s="157" t="s">
        <v>438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</row>
    <row r="28" spans="1:15">
      <c r="A28" s="157" t="s">
        <v>439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</row>
    <row r="29" spans="1:15">
      <c r="A29" s="157" t="s">
        <v>440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</row>
    <row r="30" spans="1:15">
      <c r="A30" s="157" t="s">
        <v>451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</row>
    <row r="31" spans="1:15">
      <c r="A31" s="184" t="s">
        <v>442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</row>
    <row r="32" spans="1:15">
      <c r="A32" s="157" t="s">
        <v>443</v>
      </c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</row>
    <row r="33" spans="1:15">
      <c r="A33" s="157" t="s">
        <v>513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</row>
    <row r="34" spans="1:15">
      <c r="A34" s="157" t="s">
        <v>445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</row>
    <row r="35" spans="1:15">
      <c r="A35" s="157" t="s">
        <v>514</v>
      </c>
      <c r="B35" s="1210" t="s">
        <v>1538</v>
      </c>
      <c r="C35" s="1211"/>
      <c r="D35" s="1211"/>
      <c r="E35" s="1211"/>
      <c r="F35" s="1211"/>
      <c r="G35" s="1211"/>
      <c r="H35" s="1211"/>
      <c r="I35" s="1211"/>
      <c r="J35" s="1211"/>
      <c r="K35" s="1211"/>
      <c r="L35" s="1211"/>
      <c r="M35" s="1211"/>
      <c r="N35" s="1211"/>
      <c r="O35" s="1212"/>
    </row>
    <row r="36" spans="1:15">
      <c r="A36" s="157" t="s">
        <v>453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</row>
    <row r="52" spans="15:15">
      <c r="O52" s="84">
        <v>74</v>
      </c>
    </row>
  </sheetData>
  <mergeCells count="6">
    <mergeCell ref="B35:O35"/>
    <mergeCell ref="A3:A4"/>
    <mergeCell ref="B3:B4"/>
    <mergeCell ref="C3:C4"/>
    <mergeCell ref="A1:O1"/>
    <mergeCell ref="D3:O3"/>
  </mergeCells>
  <pageMargins left="0.7" right="0.7" top="1.2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2"/>
  <sheetViews>
    <sheetView topLeftCell="A19" workbookViewId="0">
      <selection activeCell="G42" sqref="G42"/>
    </sheetView>
  </sheetViews>
  <sheetFormatPr defaultColWidth="9.140625" defaultRowHeight="15"/>
  <cols>
    <col min="1" max="1" width="19.5703125" style="84" customWidth="1"/>
    <col min="2" max="2" width="9.85546875" style="84" customWidth="1"/>
    <col min="3" max="3" width="11.5703125" style="84" customWidth="1"/>
    <col min="4" max="4" width="9.42578125" style="84" customWidth="1"/>
    <col min="5" max="5" width="9.140625" style="84" customWidth="1"/>
    <col min="6" max="6" width="10.85546875" style="84" customWidth="1"/>
    <col min="7" max="7" width="10.42578125" style="84" customWidth="1"/>
    <col min="8" max="16384" width="9.140625" style="84"/>
  </cols>
  <sheetData>
    <row r="1" spans="1:7" ht="18">
      <c r="A1" s="1217" t="s">
        <v>305</v>
      </c>
      <c r="B1" s="1217"/>
      <c r="C1" s="1217"/>
      <c r="D1" s="1217"/>
      <c r="E1" s="1217"/>
      <c r="F1" s="1217"/>
      <c r="G1" s="1217"/>
    </row>
    <row r="3" spans="1:7">
      <c r="A3" s="889" t="s">
        <v>216</v>
      </c>
      <c r="B3" s="1143" t="s">
        <v>304</v>
      </c>
      <c r="C3" s="1143"/>
      <c r="D3" s="1143"/>
      <c r="E3" s="1143" t="s">
        <v>308</v>
      </c>
      <c r="F3" s="1143"/>
      <c r="G3" s="1143"/>
    </row>
    <row r="4" spans="1:7">
      <c r="A4" s="889"/>
      <c r="B4" s="889" t="s">
        <v>14</v>
      </c>
      <c r="C4" s="889" t="s">
        <v>306</v>
      </c>
      <c r="D4" s="889" t="s">
        <v>307</v>
      </c>
      <c r="E4" s="889" t="s">
        <v>14</v>
      </c>
      <c r="F4" s="889" t="s">
        <v>306</v>
      </c>
      <c r="G4" s="889" t="s">
        <v>307</v>
      </c>
    </row>
    <row r="5" spans="1:7" ht="51.75" customHeight="1">
      <c r="A5" s="889"/>
      <c r="B5" s="889"/>
      <c r="C5" s="889"/>
      <c r="D5" s="889"/>
      <c r="E5" s="889"/>
      <c r="F5" s="889"/>
      <c r="G5" s="889"/>
    </row>
    <row r="6" spans="1:7" ht="18" customHeight="1">
      <c r="A6" s="157" t="s">
        <v>416</v>
      </c>
      <c r="B6" s="180"/>
      <c r="C6" s="180"/>
      <c r="D6" s="180"/>
      <c r="E6" s="180"/>
      <c r="F6" s="180"/>
      <c r="G6" s="180"/>
    </row>
    <row r="7" spans="1:7" ht="18" customHeight="1">
      <c r="A7" s="184" t="s">
        <v>1480</v>
      </c>
      <c r="B7" s="180"/>
      <c r="C7" s="180"/>
      <c r="D7" s="180"/>
      <c r="E7" s="180"/>
      <c r="F7" s="180"/>
      <c r="G7" s="180"/>
    </row>
    <row r="8" spans="1:7" ht="18" customHeight="1">
      <c r="A8" s="184" t="s">
        <v>418</v>
      </c>
      <c r="B8" s="180"/>
      <c r="C8" s="180"/>
      <c r="D8" s="180"/>
      <c r="E8" s="180"/>
      <c r="F8" s="180"/>
      <c r="G8" s="180"/>
    </row>
    <row r="9" spans="1:7" ht="18" customHeight="1">
      <c r="A9" s="157" t="s">
        <v>419</v>
      </c>
      <c r="B9" s="180"/>
      <c r="C9" s="180"/>
      <c r="D9" s="180"/>
      <c r="E9" s="180"/>
      <c r="F9" s="180"/>
      <c r="G9" s="180"/>
    </row>
    <row r="10" spans="1:7" ht="18" customHeight="1">
      <c r="A10" s="157" t="s">
        <v>420</v>
      </c>
      <c r="B10" s="180"/>
      <c r="C10" s="180"/>
      <c r="D10" s="180"/>
      <c r="E10" s="180"/>
      <c r="F10" s="180"/>
      <c r="G10" s="180"/>
    </row>
    <row r="11" spans="1:7" ht="18" customHeight="1">
      <c r="A11" s="157" t="s">
        <v>421</v>
      </c>
      <c r="B11" s="180"/>
      <c r="C11" s="180"/>
      <c r="D11" s="180"/>
      <c r="E11" s="180"/>
      <c r="F11" s="180"/>
      <c r="G11" s="180"/>
    </row>
    <row r="12" spans="1:7" ht="18" customHeight="1">
      <c r="A12" s="157" t="s">
        <v>422</v>
      </c>
      <c r="B12" s="180"/>
      <c r="C12" s="180"/>
      <c r="D12" s="180"/>
      <c r="E12" s="180"/>
      <c r="F12" s="180"/>
      <c r="G12" s="180"/>
    </row>
    <row r="13" spans="1:7" ht="18" customHeight="1">
      <c r="A13" s="157" t="s">
        <v>423</v>
      </c>
      <c r="B13" s="180"/>
      <c r="C13" s="180"/>
      <c r="D13" s="180"/>
      <c r="E13" s="180"/>
      <c r="F13" s="180"/>
      <c r="G13" s="180"/>
    </row>
    <row r="14" spans="1:7" ht="18" customHeight="1">
      <c r="A14" s="157" t="s">
        <v>424</v>
      </c>
      <c r="B14" s="180"/>
      <c r="C14" s="180"/>
      <c r="D14" s="180"/>
      <c r="E14" s="180"/>
      <c r="F14" s="180"/>
      <c r="G14" s="180"/>
    </row>
    <row r="15" spans="1:7" ht="18" customHeight="1">
      <c r="A15" s="157" t="s">
        <v>553</v>
      </c>
      <c r="B15" s="180"/>
      <c r="C15" s="180"/>
      <c r="D15" s="180"/>
      <c r="E15" s="180"/>
      <c r="F15" s="180"/>
      <c r="G15" s="180"/>
    </row>
    <row r="16" spans="1:7" ht="18" customHeight="1">
      <c r="A16" s="157" t="s">
        <v>426</v>
      </c>
      <c r="B16" s="180"/>
      <c r="C16" s="180"/>
      <c r="D16" s="180"/>
      <c r="E16" s="180"/>
      <c r="F16" s="180"/>
      <c r="G16" s="180"/>
    </row>
    <row r="17" spans="1:7" ht="18" customHeight="1">
      <c r="A17" s="157" t="s">
        <v>427</v>
      </c>
      <c r="B17" s="180"/>
      <c r="C17" s="180"/>
      <c r="D17" s="180"/>
      <c r="E17" s="180"/>
      <c r="F17" s="180"/>
      <c r="G17" s="180"/>
    </row>
    <row r="18" spans="1:7" ht="18" customHeight="1">
      <c r="A18" s="157" t="s">
        <v>428</v>
      </c>
      <c r="B18" s="180"/>
      <c r="C18" s="180"/>
      <c r="D18" s="180"/>
      <c r="E18" s="180"/>
      <c r="F18" s="180"/>
      <c r="G18" s="180"/>
    </row>
    <row r="19" spans="1:7" ht="18" customHeight="1">
      <c r="A19" s="157" t="s">
        <v>429</v>
      </c>
      <c r="B19" s="180"/>
      <c r="C19" s="180"/>
      <c r="D19" s="180"/>
      <c r="E19" s="180"/>
      <c r="F19" s="180"/>
      <c r="G19" s="180"/>
    </row>
    <row r="20" spans="1:7" ht="18" customHeight="1">
      <c r="A20" s="157" t="s">
        <v>430</v>
      </c>
      <c r="B20" s="180"/>
      <c r="C20" s="180"/>
      <c r="D20" s="180"/>
      <c r="E20" s="180"/>
      <c r="F20" s="180"/>
      <c r="G20" s="180"/>
    </row>
    <row r="21" spans="1:7" ht="18" customHeight="1">
      <c r="A21" s="157" t="s">
        <v>431</v>
      </c>
      <c r="B21" s="180"/>
      <c r="C21" s="180"/>
      <c r="D21" s="180"/>
      <c r="E21" s="180"/>
      <c r="F21" s="180"/>
      <c r="G21" s="180"/>
    </row>
    <row r="22" spans="1:7" ht="18" customHeight="1">
      <c r="A22" s="157" t="s">
        <v>432</v>
      </c>
      <c r="B22" s="180"/>
      <c r="C22" s="180"/>
      <c r="D22" s="180"/>
      <c r="E22" s="180"/>
      <c r="F22" s="180"/>
      <c r="G22" s="180"/>
    </row>
    <row r="23" spans="1:7" ht="18" customHeight="1">
      <c r="A23" s="157" t="s">
        <v>433</v>
      </c>
      <c r="B23" s="180"/>
      <c r="C23" s="180"/>
      <c r="D23" s="180"/>
      <c r="E23" s="180"/>
      <c r="F23" s="180"/>
      <c r="G23" s="180"/>
    </row>
    <row r="24" spans="1:7" ht="18" customHeight="1">
      <c r="A24" s="157" t="s">
        <v>434</v>
      </c>
      <c r="B24" s="180"/>
      <c r="C24" s="180"/>
      <c r="D24" s="180"/>
      <c r="E24" s="180"/>
      <c r="F24" s="180"/>
      <c r="G24" s="180"/>
    </row>
    <row r="25" spans="1:7" ht="18" customHeight="1">
      <c r="A25" s="157" t="s">
        <v>435</v>
      </c>
      <c r="B25" s="180"/>
      <c r="C25" s="180"/>
      <c r="D25" s="180"/>
      <c r="E25" s="180"/>
      <c r="F25" s="180"/>
      <c r="G25" s="180"/>
    </row>
    <row r="26" spans="1:7" ht="18" customHeight="1">
      <c r="A26" s="157" t="s">
        <v>436</v>
      </c>
      <c r="B26" s="180"/>
      <c r="C26" s="180"/>
      <c r="D26" s="180"/>
      <c r="E26" s="180"/>
      <c r="F26" s="180"/>
      <c r="G26" s="180"/>
    </row>
    <row r="27" spans="1:7" ht="18" customHeight="1">
      <c r="A27" s="157" t="s">
        <v>437</v>
      </c>
      <c r="B27" s="180"/>
      <c r="C27" s="180"/>
      <c r="D27" s="180"/>
      <c r="E27" s="180"/>
      <c r="F27" s="180"/>
      <c r="G27" s="180"/>
    </row>
    <row r="28" spans="1:7" ht="18" customHeight="1">
      <c r="A28" s="157" t="s">
        <v>438</v>
      </c>
      <c r="B28" s="180"/>
      <c r="C28" s="180"/>
      <c r="D28" s="180"/>
      <c r="E28" s="180"/>
      <c r="F28" s="180"/>
      <c r="G28" s="180"/>
    </row>
    <row r="29" spans="1:7" ht="18" customHeight="1">
      <c r="A29" s="157" t="s">
        <v>439</v>
      </c>
      <c r="B29" s="180"/>
      <c r="C29" s="180"/>
      <c r="D29" s="180"/>
      <c r="E29" s="180"/>
      <c r="F29" s="180"/>
      <c r="G29" s="180"/>
    </row>
    <row r="30" spans="1:7" ht="18" customHeight="1">
      <c r="A30" s="157" t="s">
        <v>440</v>
      </c>
      <c r="B30" s="180"/>
      <c r="C30" s="180"/>
      <c r="D30" s="180"/>
      <c r="E30" s="180"/>
      <c r="F30" s="180"/>
      <c r="G30" s="180"/>
    </row>
    <row r="31" spans="1:7" ht="18" customHeight="1">
      <c r="A31" s="157" t="s">
        <v>451</v>
      </c>
      <c r="B31" s="180"/>
      <c r="C31" s="180"/>
      <c r="D31" s="180"/>
      <c r="E31" s="180"/>
      <c r="F31" s="180"/>
      <c r="G31" s="180"/>
    </row>
    <row r="32" spans="1:7" ht="18" customHeight="1">
      <c r="A32" s="184" t="s">
        <v>442</v>
      </c>
      <c r="B32" s="180"/>
      <c r="C32" s="180"/>
      <c r="D32" s="180"/>
      <c r="E32" s="180"/>
      <c r="F32" s="180"/>
      <c r="G32" s="180"/>
    </row>
    <row r="33" spans="1:7" ht="18" customHeight="1">
      <c r="A33" s="157" t="s">
        <v>443</v>
      </c>
      <c r="B33" s="180"/>
      <c r="C33" s="180"/>
      <c r="D33" s="180"/>
      <c r="E33" s="180"/>
      <c r="F33" s="180"/>
      <c r="G33" s="180"/>
    </row>
    <row r="34" spans="1:7" ht="18" customHeight="1">
      <c r="A34" s="157" t="s">
        <v>513</v>
      </c>
      <c r="B34" s="180"/>
      <c r="C34" s="180"/>
      <c r="D34" s="180"/>
      <c r="E34" s="180"/>
      <c r="F34" s="180"/>
      <c r="G34" s="180"/>
    </row>
    <row r="35" spans="1:7" ht="18" customHeight="1">
      <c r="A35" s="157" t="s">
        <v>445</v>
      </c>
      <c r="B35" s="180"/>
      <c r="C35" s="180"/>
      <c r="D35" s="180"/>
      <c r="E35" s="180"/>
      <c r="F35" s="180"/>
      <c r="G35" s="180"/>
    </row>
    <row r="36" spans="1:7" ht="18" customHeight="1">
      <c r="A36" s="157" t="s">
        <v>514</v>
      </c>
      <c r="B36" s="180"/>
      <c r="C36" s="180"/>
      <c r="D36" s="180"/>
      <c r="E36" s="180"/>
      <c r="F36" s="180"/>
      <c r="G36" s="180"/>
    </row>
    <row r="37" spans="1:7" ht="18" customHeight="1">
      <c r="A37" s="157" t="s">
        <v>453</v>
      </c>
      <c r="B37" s="180">
        <v>0</v>
      </c>
      <c r="C37" s="180">
        <v>0</v>
      </c>
      <c r="D37" s="180">
        <v>0</v>
      </c>
      <c r="E37" s="180">
        <v>0</v>
      </c>
      <c r="F37" s="180">
        <v>0</v>
      </c>
      <c r="G37" s="180">
        <v>0</v>
      </c>
    </row>
    <row r="38" spans="1:7">
      <c r="A38" s="81"/>
      <c r="B38" s="81"/>
      <c r="C38" s="81"/>
      <c r="D38" s="81"/>
      <c r="E38" s="81"/>
      <c r="F38" s="81"/>
      <c r="G38" s="81"/>
    </row>
    <row r="42" spans="1:7">
      <c r="G42" s="84">
        <v>75</v>
      </c>
    </row>
  </sheetData>
  <mergeCells count="10">
    <mergeCell ref="A3:A5"/>
    <mergeCell ref="D4:D5"/>
    <mergeCell ref="G4:G5"/>
    <mergeCell ref="A1:G1"/>
    <mergeCell ref="B4:B5"/>
    <mergeCell ref="C4:C5"/>
    <mergeCell ref="B3:D3"/>
    <mergeCell ref="E3:G3"/>
    <mergeCell ref="E4:E5"/>
    <mergeCell ref="F4:F5"/>
  </mergeCells>
  <pageMargins left="1.25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4"/>
  <sheetViews>
    <sheetView workbookViewId="0">
      <selection activeCell="F17" sqref="F17"/>
    </sheetView>
  </sheetViews>
  <sheetFormatPr defaultRowHeight="15"/>
  <cols>
    <col min="1" max="1" width="3.42578125" style="33" customWidth="1"/>
    <col min="2" max="2" width="15.85546875" customWidth="1"/>
    <col min="3" max="6" width="8.42578125" customWidth="1"/>
    <col min="7" max="7" width="9" customWidth="1"/>
    <col min="8" max="9" width="8.42578125" customWidth="1"/>
    <col min="10" max="10" width="9" customWidth="1"/>
  </cols>
  <sheetData>
    <row r="1" spans="1:10" s="33" customFormat="1"/>
    <row r="2" spans="1:10" s="33" customFormat="1" ht="18.75">
      <c r="A2" s="1218" t="s">
        <v>213</v>
      </c>
      <c r="B2" s="1218"/>
      <c r="C2" s="1218"/>
      <c r="D2" s="1218"/>
      <c r="E2" s="1218"/>
      <c r="F2" s="1218"/>
      <c r="G2" s="1218"/>
      <c r="H2" s="1218"/>
      <c r="I2" s="1218"/>
      <c r="J2" s="1218"/>
    </row>
    <row r="3" spans="1:10" s="33" customFormat="1" ht="15" customHeight="1">
      <c r="A3" s="1220" t="s">
        <v>216</v>
      </c>
      <c r="B3" s="1220"/>
      <c r="C3" s="1220" t="s">
        <v>173</v>
      </c>
      <c r="D3" s="1220" t="s">
        <v>174</v>
      </c>
      <c r="E3" s="1220" t="s">
        <v>175</v>
      </c>
      <c r="F3" s="1220" t="s">
        <v>176</v>
      </c>
      <c r="G3" s="1220" t="s">
        <v>177</v>
      </c>
      <c r="H3" s="1220" t="s">
        <v>178</v>
      </c>
      <c r="I3" s="1220" t="s">
        <v>179</v>
      </c>
      <c r="J3" s="1220" t="s">
        <v>186</v>
      </c>
    </row>
    <row r="4" spans="1:10" s="33" customFormat="1" ht="15" customHeight="1">
      <c r="A4" s="1221"/>
      <c r="B4" s="1221"/>
      <c r="C4" s="1221"/>
      <c r="D4" s="1221"/>
      <c r="E4" s="1221"/>
      <c r="F4" s="1221"/>
      <c r="G4" s="1221"/>
      <c r="H4" s="1221"/>
      <c r="I4" s="1221"/>
      <c r="J4" s="1221"/>
    </row>
    <row r="5" spans="1:10" ht="15.75" customHeight="1">
      <c r="A5" s="1221"/>
      <c r="B5" s="1221"/>
      <c r="C5" s="1221"/>
      <c r="D5" s="1221"/>
      <c r="E5" s="1221"/>
      <c r="F5" s="1221"/>
      <c r="G5" s="1221"/>
      <c r="H5" s="1221"/>
      <c r="I5" s="1221"/>
      <c r="J5" s="1221"/>
    </row>
    <row r="6" spans="1:10" ht="15.75" customHeight="1">
      <c r="A6" s="1222"/>
      <c r="B6" s="1222"/>
      <c r="C6" s="1222"/>
      <c r="D6" s="1222"/>
      <c r="E6" s="1222"/>
      <c r="F6" s="1222"/>
      <c r="G6" s="1222"/>
      <c r="H6" s="1222"/>
      <c r="I6" s="1222"/>
      <c r="J6" s="1222"/>
    </row>
    <row r="7" spans="1:10" ht="21" customHeight="1">
      <c r="A7" s="36">
        <v>1</v>
      </c>
      <c r="B7" s="37"/>
      <c r="C7" s="36"/>
      <c r="D7" s="38"/>
      <c r="E7" s="36"/>
      <c r="F7" s="38"/>
      <c r="G7" s="36"/>
      <c r="H7" s="38"/>
      <c r="I7" s="36"/>
      <c r="J7" s="38"/>
    </row>
    <row r="8" spans="1:10" ht="21" customHeight="1">
      <c r="A8" s="21">
        <v>2</v>
      </c>
      <c r="B8" s="16"/>
      <c r="C8" s="21"/>
      <c r="D8" s="35"/>
      <c r="E8" s="21"/>
      <c r="F8" s="35"/>
      <c r="G8" s="21"/>
      <c r="H8" s="35"/>
      <c r="I8" s="21"/>
      <c r="J8" s="35"/>
    </row>
    <row r="9" spans="1:10" ht="21" customHeight="1">
      <c r="A9" s="20">
        <v>3</v>
      </c>
      <c r="B9" s="15"/>
      <c r="C9" s="20"/>
      <c r="D9" s="34"/>
      <c r="E9" s="20"/>
      <c r="F9" s="34"/>
      <c r="G9" s="20"/>
      <c r="H9" s="34"/>
      <c r="I9" s="20"/>
      <c r="J9" s="34"/>
    </row>
    <row r="10" spans="1:10" ht="21" customHeight="1">
      <c r="A10" s="21">
        <v>4</v>
      </c>
      <c r="B10" s="16"/>
      <c r="C10" s="21"/>
      <c r="D10" s="35"/>
      <c r="E10" s="21"/>
      <c r="F10" s="35"/>
      <c r="G10" s="21"/>
      <c r="H10" s="35"/>
      <c r="I10" s="21"/>
      <c r="J10" s="35"/>
    </row>
    <row r="11" spans="1:10" ht="21" customHeight="1">
      <c r="A11" s="20">
        <v>5</v>
      </c>
      <c r="B11" s="15"/>
      <c r="C11" s="20"/>
      <c r="D11" s="34"/>
      <c r="E11" s="20"/>
      <c r="F11" s="34"/>
      <c r="G11" s="20"/>
      <c r="H11" s="34"/>
      <c r="I11" s="20"/>
      <c r="J11" s="34"/>
    </row>
    <row r="12" spans="1:10" ht="21" customHeight="1">
      <c r="A12" s="21">
        <v>6</v>
      </c>
      <c r="B12" s="16"/>
      <c r="C12" s="21"/>
      <c r="D12" s="35"/>
      <c r="E12" s="21"/>
      <c r="F12" s="35"/>
      <c r="G12" s="21"/>
      <c r="H12" s="35"/>
      <c r="I12" s="21"/>
      <c r="J12" s="35"/>
    </row>
    <row r="13" spans="1:10" ht="21" customHeight="1">
      <c r="A13" s="20">
        <v>7</v>
      </c>
      <c r="B13" s="15"/>
      <c r="C13" s="20"/>
      <c r="D13" s="34"/>
      <c r="E13" s="20"/>
      <c r="F13" s="34"/>
      <c r="G13" s="20"/>
      <c r="H13" s="34"/>
      <c r="I13" s="20"/>
      <c r="J13" s="34"/>
    </row>
    <row r="14" spans="1:10" ht="21" customHeight="1">
      <c r="A14" s="21">
        <v>8</v>
      </c>
      <c r="B14" s="16"/>
      <c r="C14" s="21"/>
      <c r="D14" s="35"/>
      <c r="E14" s="21"/>
      <c r="F14" s="35"/>
      <c r="G14" s="21"/>
      <c r="H14" s="35"/>
      <c r="I14" s="21"/>
      <c r="J14" s="35"/>
    </row>
    <row r="15" spans="1:10" ht="21" customHeight="1">
      <c r="A15" s="20">
        <v>9</v>
      </c>
      <c r="B15" s="15"/>
      <c r="C15" s="20"/>
      <c r="D15" s="34"/>
      <c r="E15" s="20"/>
      <c r="F15" s="34"/>
      <c r="G15" s="20"/>
      <c r="H15" s="34"/>
      <c r="I15" s="20"/>
      <c r="J15" s="34"/>
    </row>
    <row r="16" spans="1:10" ht="21" customHeight="1">
      <c r="A16" s="21">
        <v>10</v>
      </c>
      <c r="B16" s="16"/>
      <c r="C16" s="21"/>
      <c r="D16" s="35"/>
      <c r="E16" s="21"/>
      <c r="F16" s="35"/>
      <c r="G16" s="21"/>
      <c r="H16" s="35"/>
      <c r="I16" s="21"/>
      <c r="J16" s="35"/>
    </row>
    <row r="17" spans="1:10" ht="21" customHeight="1">
      <c r="A17" s="20">
        <v>11</v>
      </c>
      <c r="B17" s="15"/>
      <c r="C17" s="20"/>
      <c r="D17" s="34"/>
      <c r="E17" s="20"/>
      <c r="F17" s="34"/>
      <c r="G17" s="20"/>
      <c r="H17" s="34"/>
      <c r="I17" s="20"/>
      <c r="J17" s="34"/>
    </row>
    <row r="18" spans="1:10" ht="21" customHeight="1">
      <c r="A18" s="21">
        <v>12</v>
      </c>
      <c r="B18" s="16"/>
      <c r="C18" s="21"/>
      <c r="D18" s="35"/>
      <c r="E18" s="21"/>
      <c r="F18" s="35"/>
      <c r="G18" s="21"/>
      <c r="H18" s="35"/>
      <c r="I18" s="21"/>
      <c r="J18" s="35"/>
    </row>
    <row r="19" spans="1:10" ht="21" customHeight="1">
      <c r="A19" s="20">
        <v>13</v>
      </c>
      <c r="B19" s="15"/>
      <c r="C19" s="20"/>
      <c r="D19" s="34"/>
      <c r="E19" s="20"/>
      <c r="F19" s="34"/>
      <c r="G19" s="20"/>
      <c r="H19" s="34"/>
      <c r="I19" s="20"/>
      <c r="J19" s="34"/>
    </row>
    <row r="20" spans="1:10" ht="21" customHeight="1">
      <c r="A20" s="21">
        <v>14</v>
      </c>
      <c r="B20" s="16"/>
      <c r="C20" s="21"/>
      <c r="D20" s="35"/>
      <c r="E20" s="21"/>
      <c r="F20" s="35"/>
      <c r="G20" s="21"/>
      <c r="H20" s="35"/>
      <c r="I20" s="21"/>
      <c r="J20" s="35"/>
    </row>
    <row r="21" spans="1:10" ht="21" customHeight="1">
      <c r="A21" s="20">
        <v>15</v>
      </c>
      <c r="B21" s="15"/>
      <c r="C21" s="20"/>
      <c r="D21" s="34"/>
      <c r="E21" s="20"/>
      <c r="F21" s="34"/>
      <c r="G21" s="20"/>
      <c r="H21" s="34"/>
      <c r="I21" s="20"/>
      <c r="J21" s="34"/>
    </row>
    <row r="22" spans="1:10" ht="21" customHeight="1">
      <c r="A22" s="21">
        <v>16</v>
      </c>
      <c r="B22" s="16"/>
      <c r="C22" s="21"/>
      <c r="D22" s="35"/>
      <c r="E22" s="21"/>
      <c r="F22" s="35"/>
      <c r="G22" s="21"/>
      <c r="H22" s="35"/>
      <c r="I22" s="21"/>
      <c r="J22" s="35"/>
    </row>
    <row r="23" spans="1:10" ht="21" customHeight="1">
      <c r="A23" s="20">
        <v>17</v>
      </c>
      <c r="B23" s="15"/>
      <c r="C23" s="20"/>
      <c r="D23" s="34"/>
      <c r="E23" s="20"/>
      <c r="F23" s="34"/>
      <c r="G23" s="20"/>
      <c r="H23" s="34"/>
      <c r="I23" s="20"/>
      <c r="J23" s="34"/>
    </row>
    <row r="24" spans="1:10" ht="21" customHeight="1">
      <c r="A24" s="21">
        <v>18</v>
      </c>
      <c r="B24" s="16"/>
      <c r="C24" s="21"/>
      <c r="D24" s="35"/>
      <c r="E24" s="21"/>
      <c r="F24" s="35"/>
      <c r="G24" s="21"/>
      <c r="H24" s="35"/>
      <c r="I24" s="21"/>
      <c r="J24" s="35"/>
    </row>
    <row r="25" spans="1:10" ht="21" customHeight="1">
      <c r="A25" s="20">
        <v>19</v>
      </c>
      <c r="B25" s="15"/>
      <c r="C25" s="20"/>
      <c r="D25" s="34"/>
      <c r="E25" s="20"/>
      <c r="F25" s="34"/>
      <c r="G25" s="20"/>
      <c r="H25" s="34"/>
      <c r="I25" s="20"/>
      <c r="J25" s="34"/>
    </row>
    <row r="26" spans="1:10" ht="21" customHeight="1">
      <c r="A26" s="21">
        <v>20</v>
      </c>
      <c r="B26" s="16"/>
      <c r="C26" s="21"/>
      <c r="D26" s="35"/>
      <c r="E26" s="21"/>
      <c r="F26" s="35"/>
      <c r="G26" s="21"/>
      <c r="H26" s="35"/>
      <c r="I26" s="21"/>
      <c r="J26" s="35"/>
    </row>
    <row r="27" spans="1:10" ht="21" customHeight="1">
      <c r="A27" s="20">
        <v>21</v>
      </c>
      <c r="B27" s="15"/>
      <c r="C27" s="20"/>
      <c r="D27" s="34"/>
      <c r="E27" s="20"/>
      <c r="F27" s="34"/>
      <c r="G27" s="20"/>
      <c r="H27" s="34"/>
      <c r="I27" s="20"/>
      <c r="J27" s="34"/>
    </row>
    <row r="28" spans="1:10" ht="21" customHeight="1">
      <c r="A28" s="21">
        <v>22</v>
      </c>
      <c r="B28" s="16"/>
      <c r="C28" s="21"/>
      <c r="D28" s="35"/>
      <c r="E28" s="21"/>
      <c r="F28" s="35"/>
      <c r="G28" s="21"/>
      <c r="H28" s="35"/>
      <c r="I28" s="21"/>
      <c r="J28" s="35"/>
    </row>
    <row r="29" spans="1:10">
      <c r="A29" s="23"/>
      <c r="B29" s="24"/>
      <c r="C29" s="23"/>
      <c r="D29" s="24"/>
      <c r="E29" s="23"/>
      <c r="F29" s="24"/>
      <c r="G29" s="23"/>
      <c r="H29" s="24"/>
      <c r="I29" s="23"/>
      <c r="J29" s="15"/>
    </row>
    <row r="30" spans="1:10" ht="24" customHeight="1">
      <c r="A30" s="1223" t="s">
        <v>10</v>
      </c>
      <c r="B30" s="1223"/>
      <c r="C30" s="47">
        <f>SUM(C7:C29)</f>
        <v>0</v>
      </c>
      <c r="D30" s="47">
        <f t="shared" ref="D30:J30" si="0">SUM(D7:D29)</f>
        <v>0</v>
      </c>
      <c r="E30" s="47">
        <f t="shared" si="0"/>
        <v>0</v>
      </c>
      <c r="F30" s="47">
        <f t="shared" si="0"/>
        <v>0</v>
      </c>
      <c r="G30" s="47">
        <f t="shared" si="0"/>
        <v>0</v>
      </c>
      <c r="H30" s="47">
        <f t="shared" si="0"/>
        <v>0</v>
      </c>
      <c r="I30" s="47">
        <f t="shared" si="0"/>
        <v>0</v>
      </c>
      <c r="J30" s="47">
        <f t="shared" si="0"/>
        <v>0</v>
      </c>
    </row>
    <row r="31" spans="1:10">
      <c r="B31" s="33"/>
      <c r="C31" s="33"/>
      <c r="D31" s="33"/>
      <c r="E31" s="33"/>
      <c r="F31" s="33"/>
      <c r="G31" s="33"/>
      <c r="H31" s="33"/>
      <c r="I31" s="33"/>
    </row>
    <row r="32" spans="1:10">
      <c r="B32" s="33"/>
      <c r="C32" s="33"/>
      <c r="D32" s="33"/>
      <c r="E32" s="33"/>
      <c r="F32" s="33"/>
      <c r="G32" s="33"/>
      <c r="H32" s="33"/>
      <c r="I32" s="33"/>
    </row>
    <row r="33" spans="1:10">
      <c r="B33" s="33"/>
      <c r="C33" s="33"/>
      <c r="D33" s="33"/>
      <c r="E33" s="33"/>
      <c r="F33" s="33"/>
      <c r="G33" s="33"/>
      <c r="H33" s="33"/>
      <c r="I33" s="33"/>
    </row>
    <row r="34" spans="1:10">
      <c r="B34" s="33"/>
      <c r="C34" s="33"/>
      <c r="D34" s="33"/>
      <c r="E34" s="33"/>
      <c r="F34" s="33"/>
      <c r="G34" s="33"/>
      <c r="H34" s="33"/>
      <c r="I34" s="33"/>
    </row>
    <row r="35" spans="1:10">
      <c r="B35" s="33"/>
      <c r="C35" s="33"/>
      <c r="D35" s="33"/>
      <c r="E35" s="33"/>
      <c r="F35" s="33"/>
      <c r="G35" s="33"/>
      <c r="H35" s="33"/>
      <c r="I35" s="33"/>
    </row>
    <row r="36" spans="1:10">
      <c r="B36" s="33"/>
      <c r="C36" s="33"/>
      <c r="D36" s="33"/>
      <c r="E36" s="33"/>
      <c r="F36" s="33"/>
      <c r="G36" s="33"/>
      <c r="H36" s="33"/>
      <c r="I36" s="33"/>
    </row>
    <row r="38" spans="1:10" ht="15.75" customHeight="1"/>
    <row r="43" spans="1:10">
      <c r="A43" s="8" t="s">
        <v>205</v>
      </c>
      <c r="B43" s="18"/>
      <c r="C43" s="18"/>
      <c r="D43" s="18"/>
      <c r="E43" s="18"/>
      <c r="F43" s="18"/>
      <c r="G43" s="18"/>
      <c r="H43" s="18"/>
      <c r="I43" s="44"/>
      <c r="J43" s="44"/>
    </row>
    <row r="44" spans="1:10" ht="15.75">
      <c r="A44" s="27">
        <v>55</v>
      </c>
      <c r="B44" s="26"/>
      <c r="C44" s="1219"/>
      <c r="D44" s="1219"/>
      <c r="E44" s="1219"/>
      <c r="F44" s="1219"/>
      <c r="G44" s="1219"/>
      <c r="H44" s="1219"/>
      <c r="I44" s="1219"/>
      <c r="J44" s="1219"/>
    </row>
    <row r="64" spans="2:9">
      <c r="B64" s="33"/>
      <c r="C64" s="33"/>
      <c r="D64" s="33"/>
      <c r="E64" s="33"/>
      <c r="F64" s="33"/>
      <c r="G64" s="33"/>
      <c r="H64" s="33"/>
      <c r="I64" s="33"/>
    </row>
  </sheetData>
  <mergeCells count="12">
    <mergeCell ref="A2:J2"/>
    <mergeCell ref="C44:J44"/>
    <mergeCell ref="I3:I6"/>
    <mergeCell ref="J3:J6"/>
    <mergeCell ref="A3:B6"/>
    <mergeCell ref="A30:B30"/>
    <mergeCell ref="C3:C6"/>
    <mergeCell ref="D3:D6"/>
    <mergeCell ref="E3:E6"/>
    <mergeCell ref="F3:F6"/>
    <mergeCell ref="G3:G6"/>
    <mergeCell ref="H3:H6"/>
  </mergeCells>
  <pageMargins left="0.95" right="0.45" top="0.5" bottom="0.25" header="0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4"/>
  <sheetViews>
    <sheetView workbookViewId="0">
      <selection activeCell="H3" sqref="H3"/>
    </sheetView>
  </sheetViews>
  <sheetFormatPr defaultRowHeight="15"/>
  <cols>
    <col min="1" max="1" width="4" customWidth="1"/>
    <col min="2" max="2" width="16" customWidth="1"/>
    <col min="3" max="3" width="11.85546875" customWidth="1"/>
    <col min="4" max="4" width="11.140625" customWidth="1"/>
    <col min="5" max="5" width="11.85546875" customWidth="1"/>
    <col min="6" max="6" width="10" customWidth="1"/>
    <col min="7" max="7" width="12.140625" customWidth="1"/>
    <col min="8" max="8" width="13.42578125" customWidth="1"/>
  </cols>
  <sheetData>
    <row r="1" spans="1:12" ht="18.75" customHeight="1">
      <c r="A1" s="46"/>
      <c r="B1" s="1224" t="s">
        <v>204</v>
      </c>
      <c r="C1" s="1224"/>
      <c r="D1" s="1224"/>
      <c r="E1" s="1224"/>
      <c r="F1" s="1224"/>
      <c r="G1" s="1224"/>
      <c r="H1" s="1224"/>
    </row>
    <row r="2" spans="1:12" ht="15.75">
      <c r="A2" s="1227" t="s">
        <v>216</v>
      </c>
      <c r="B2" s="1227"/>
      <c r="C2" s="1226" t="s">
        <v>180</v>
      </c>
      <c r="D2" s="1226"/>
      <c r="E2" s="1226" t="s">
        <v>181</v>
      </c>
      <c r="F2" s="1226"/>
      <c r="G2" s="1226" t="s">
        <v>182</v>
      </c>
      <c r="H2" s="1226"/>
    </row>
    <row r="3" spans="1:12" ht="45.75">
      <c r="A3" s="1227"/>
      <c r="B3" s="1227"/>
      <c r="C3" s="39" t="s">
        <v>183</v>
      </c>
      <c r="D3" s="39" t="s">
        <v>187</v>
      </c>
      <c r="E3" s="39" t="s">
        <v>183</v>
      </c>
      <c r="F3" s="39" t="s">
        <v>187</v>
      </c>
      <c r="G3" s="39" t="s">
        <v>184</v>
      </c>
      <c r="H3" s="39" t="s">
        <v>185</v>
      </c>
    </row>
    <row r="4" spans="1:12" ht="18.75" customHeight="1">
      <c r="A4" s="36">
        <v>1</v>
      </c>
      <c r="B4" s="37"/>
      <c r="C4" s="40"/>
      <c r="D4" s="36"/>
      <c r="E4" s="36"/>
      <c r="F4" s="36"/>
      <c r="G4" s="36"/>
      <c r="H4" s="36"/>
    </row>
    <row r="5" spans="1:12" ht="18.75" customHeight="1">
      <c r="A5" s="21">
        <v>2</v>
      </c>
      <c r="B5" s="16"/>
      <c r="C5" s="41"/>
      <c r="D5" s="21"/>
      <c r="E5" s="21"/>
      <c r="F5" s="21"/>
      <c r="G5" s="21"/>
      <c r="H5" s="21"/>
    </row>
    <row r="6" spans="1:12" ht="18.75" customHeight="1">
      <c r="A6" s="20">
        <v>3</v>
      </c>
      <c r="B6" s="15"/>
      <c r="C6" s="42"/>
      <c r="D6" s="20"/>
      <c r="E6" s="20"/>
      <c r="F6" s="20"/>
      <c r="G6" s="20"/>
      <c r="H6" s="20"/>
    </row>
    <row r="7" spans="1:12" ht="18.75" customHeight="1">
      <c r="A7" s="21">
        <v>4</v>
      </c>
      <c r="B7" s="16"/>
      <c r="C7" s="41"/>
      <c r="D7" s="21"/>
      <c r="E7" s="21"/>
      <c r="F7" s="21"/>
      <c r="G7" s="21"/>
      <c r="H7" s="21"/>
    </row>
    <row r="8" spans="1:12" ht="18.75" customHeight="1">
      <c r="A8" s="20">
        <v>5</v>
      </c>
      <c r="B8" s="15"/>
      <c r="C8" s="42"/>
      <c r="D8" s="20"/>
      <c r="E8" s="20"/>
      <c r="F8" s="20"/>
      <c r="G8" s="20"/>
      <c r="H8" s="20"/>
    </row>
    <row r="9" spans="1:12" ht="18.75" customHeight="1">
      <c r="A9" s="21">
        <v>6</v>
      </c>
      <c r="B9" s="16"/>
      <c r="C9" s="41"/>
      <c r="D9" s="21"/>
      <c r="E9" s="21"/>
      <c r="F9" s="21"/>
      <c r="G9" s="21"/>
      <c r="H9" s="21"/>
    </row>
    <row r="10" spans="1:12" ht="18.75" customHeight="1">
      <c r="A10" s="20">
        <v>7</v>
      </c>
      <c r="B10" s="15"/>
      <c r="C10" s="42"/>
      <c r="D10" s="20"/>
      <c r="E10" s="20"/>
      <c r="F10" s="20"/>
      <c r="G10" s="20"/>
      <c r="H10" s="20"/>
    </row>
    <row r="11" spans="1:12" ht="18.75" customHeight="1">
      <c r="A11" s="21">
        <v>8</v>
      </c>
      <c r="B11" s="16"/>
      <c r="C11" s="41"/>
      <c r="D11" s="21"/>
      <c r="E11" s="21"/>
      <c r="F11" s="21"/>
      <c r="G11" s="21"/>
      <c r="H11" s="21"/>
    </row>
    <row r="12" spans="1:12" ht="18.75" customHeight="1">
      <c r="A12" s="20">
        <v>9</v>
      </c>
      <c r="B12" s="15"/>
      <c r="C12" s="42"/>
      <c r="D12" s="20"/>
      <c r="E12" s="20"/>
      <c r="F12" s="20"/>
      <c r="G12" s="20"/>
      <c r="H12" s="20"/>
    </row>
    <row r="13" spans="1:12" ht="18.75" customHeight="1">
      <c r="A13" s="21">
        <v>10</v>
      </c>
      <c r="B13" s="16"/>
      <c r="C13" s="41"/>
      <c r="D13" s="21"/>
      <c r="E13" s="21"/>
      <c r="F13" s="21"/>
      <c r="G13" s="21"/>
      <c r="H13" s="21"/>
    </row>
    <row r="14" spans="1:12" ht="18.75" customHeight="1">
      <c r="A14" s="20">
        <v>11</v>
      </c>
      <c r="B14" s="15"/>
      <c r="C14" s="42"/>
      <c r="D14" s="20"/>
      <c r="E14" s="20"/>
      <c r="F14" s="20"/>
      <c r="G14" s="20"/>
      <c r="H14" s="20"/>
    </row>
    <row r="15" spans="1:12" ht="18.75" customHeight="1">
      <c r="A15" s="21">
        <v>12</v>
      </c>
      <c r="B15" s="16"/>
      <c r="C15" s="41"/>
      <c r="D15" s="21"/>
      <c r="E15" s="21"/>
      <c r="F15" s="21"/>
      <c r="G15" s="21"/>
      <c r="H15" s="21"/>
    </row>
    <row r="16" spans="1:12" ht="18.75" customHeight="1">
      <c r="A16" s="20">
        <v>13</v>
      </c>
      <c r="B16" s="15"/>
      <c r="C16" s="42"/>
      <c r="D16" s="20"/>
      <c r="E16" s="20"/>
      <c r="F16" s="20"/>
      <c r="G16" s="20"/>
      <c r="H16" s="20"/>
      <c r="L16" s="45"/>
    </row>
    <row r="17" spans="1:8" ht="18.75" customHeight="1">
      <c r="A17" s="21">
        <v>14</v>
      </c>
      <c r="B17" s="16"/>
      <c r="C17" s="41"/>
      <c r="D17" s="21"/>
      <c r="E17" s="21"/>
      <c r="F17" s="21"/>
      <c r="G17" s="21"/>
      <c r="H17" s="21"/>
    </row>
    <row r="18" spans="1:8" ht="18.75" customHeight="1">
      <c r="A18" s="20">
        <v>15</v>
      </c>
      <c r="B18" s="15"/>
      <c r="C18" s="42"/>
      <c r="D18" s="20"/>
      <c r="E18" s="20"/>
      <c r="F18" s="20"/>
      <c r="G18" s="20"/>
      <c r="H18" s="20"/>
    </row>
    <row r="19" spans="1:8" ht="18.75" customHeight="1">
      <c r="A19" s="21">
        <v>16</v>
      </c>
      <c r="B19" s="16"/>
      <c r="C19" s="41"/>
      <c r="D19" s="21"/>
      <c r="E19" s="21"/>
      <c r="F19" s="21"/>
      <c r="G19" s="21"/>
      <c r="H19" s="21"/>
    </row>
    <row r="20" spans="1:8" ht="18.75" customHeight="1">
      <c r="A20" s="20">
        <v>17</v>
      </c>
      <c r="B20" s="15"/>
      <c r="C20" s="42"/>
      <c r="D20" s="20"/>
      <c r="E20" s="20"/>
      <c r="F20" s="20"/>
      <c r="G20" s="20"/>
      <c r="H20" s="20"/>
    </row>
    <row r="21" spans="1:8" ht="18.75" customHeight="1">
      <c r="A21" s="21">
        <v>18</v>
      </c>
      <c r="B21" s="16"/>
      <c r="C21" s="41"/>
      <c r="D21" s="21"/>
      <c r="E21" s="21"/>
      <c r="F21" s="21"/>
      <c r="G21" s="21"/>
      <c r="H21" s="21"/>
    </row>
    <row r="22" spans="1:8" ht="18.75" customHeight="1">
      <c r="A22" s="20">
        <v>19</v>
      </c>
      <c r="B22" s="15"/>
      <c r="C22" s="20"/>
      <c r="D22" s="20"/>
      <c r="E22" s="20"/>
      <c r="F22" s="20"/>
      <c r="G22" s="20"/>
      <c r="H22" s="48"/>
    </row>
    <row r="23" spans="1:8" ht="18.75" customHeight="1">
      <c r="A23" s="21">
        <v>20</v>
      </c>
      <c r="B23" s="16"/>
      <c r="C23" s="21"/>
      <c r="D23" s="21"/>
      <c r="E23" s="21"/>
      <c r="F23" s="21"/>
      <c r="G23" s="21"/>
      <c r="H23" s="21"/>
    </row>
    <row r="24" spans="1:8" ht="18.75" customHeight="1">
      <c r="A24" s="20">
        <v>21</v>
      </c>
      <c r="B24" s="15"/>
      <c r="C24" s="20"/>
      <c r="D24" s="20"/>
      <c r="E24" s="20"/>
      <c r="F24" s="20"/>
      <c r="G24" s="20"/>
      <c r="H24" s="20"/>
    </row>
    <row r="25" spans="1:8" ht="18.75" customHeight="1">
      <c r="A25" s="21">
        <v>22</v>
      </c>
      <c r="B25" s="16"/>
      <c r="C25" s="21"/>
      <c r="D25" s="21"/>
      <c r="E25" s="21"/>
      <c r="F25" s="21"/>
      <c r="G25" s="21"/>
      <c r="H25" s="21"/>
    </row>
    <row r="26" spans="1:8">
      <c r="A26" s="23"/>
      <c r="B26" s="24"/>
      <c r="C26" s="23"/>
      <c r="D26" s="23"/>
      <c r="E26" s="23"/>
      <c r="F26" s="23"/>
      <c r="G26" s="23"/>
      <c r="H26" s="23"/>
    </row>
    <row r="27" spans="1:8" ht="25.5" customHeight="1">
      <c r="A27" s="1223" t="s">
        <v>10</v>
      </c>
      <c r="B27" s="1223"/>
      <c r="C27" s="17">
        <f t="shared" ref="C27:H27" si="0">SUM(C4:C26)</f>
        <v>0</v>
      </c>
      <c r="D27" s="17">
        <f t="shared" si="0"/>
        <v>0</v>
      </c>
      <c r="E27" s="17">
        <f t="shared" si="0"/>
        <v>0</v>
      </c>
      <c r="F27" s="17">
        <f t="shared" si="0"/>
        <v>0</v>
      </c>
      <c r="G27" s="17">
        <f t="shared" si="0"/>
        <v>0</v>
      </c>
      <c r="H27" s="17">
        <f t="shared" si="0"/>
        <v>0</v>
      </c>
    </row>
    <row r="28" spans="1:8">
      <c r="A28" s="33"/>
      <c r="B28" s="33"/>
      <c r="C28" s="33"/>
      <c r="D28" s="33"/>
      <c r="E28" s="33"/>
      <c r="F28" s="33"/>
      <c r="G28" s="33"/>
      <c r="H28" s="33"/>
    </row>
    <row r="43" spans="1:8">
      <c r="A43" s="8" t="s">
        <v>205</v>
      </c>
      <c r="B43" s="18"/>
      <c r="C43" s="18"/>
      <c r="D43" s="18"/>
      <c r="E43" s="18"/>
      <c r="F43" s="18"/>
      <c r="G43" s="18"/>
      <c r="H43" s="18"/>
    </row>
    <row r="44" spans="1:8">
      <c r="A44" s="27"/>
      <c r="B44" s="26"/>
      <c r="C44" s="1225">
        <v>56</v>
      </c>
      <c r="D44" s="1225"/>
      <c r="E44" s="1225"/>
      <c r="F44" s="1225"/>
      <c r="G44" s="1225"/>
      <c r="H44" s="1225"/>
    </row>
  </sheetData>
  <mergeCells count="7">
    <mergeCell ref="B1:H1"/>
    <mergeCell ref="C44:H44"/>
    <mergeCell ref="C2:D2"/>
    <mergeCell ref="E2:F2"/>
    <mergeCell ref="G2:H2"/>
    <mergeCell ref="A27:B27"/>
    <mergeCell ref="A2:B3"/>
  </mergeCells>
  <pageMargins left="0.95" right="0.2" top="0.75" bottom="0.25" header="0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8"/>
  <sheetViews>
    <sheetView topLeftCell="A16" workbookViewId="0">
      <selection sqref="A1:P1"/>
    </sheetView>
  </sheetViews>
  <sheetFormatPr defaultColWidth="9.140625" defaultRowHeight="15"/>
  <cols>
    <col min="1" max="1" width="2.7109375" style="86" customWidth="1"/>
    <col min="2" max="2" width="14.42578125" style="349" customWidth="1"/>
    <col min="3" max="3" width="16.85546875" style="100" customWidth="1"/>
    <col min="4" max="4" width="12.5703125" style="100" customWidth="1"/>
    <col min="5" max="5" width="6.85546875" style="84" customWidth="1"/>
    <col min="6" max="6" width="7.85546875" style="84" customWidth="1"/>
    <col min="7" max="7" width="5.42578125" style="84" customWidth="1"/>
    <col min="8" max="8" width="8.140625" style="84" customWidth="1"/>
    <col min="9" max="9" width="6.5703125" style="84" customWidth="1"/>
    <col min="10" max="10" width="8.140625" style="84" customWidth="1"/>
    <col min="11" max="11" width="6" style="84" customWidth="1"/>
    <col min="12" max="12" width="6.85546875" style="84" customWidth="1"/>
    <col min="13" max="13" width="7" style="84" customWidth="1"/>
    <col min="14" max="14" width="7.5703125" style="84" customWidth="1"/>
    <col min="15" max="15" width="6.5703125" style="84" customWidth="1"/>
    <col min="16" max="16" width="7.42578125" style="84" customWidth="1"/>
    <col min="17" max="16384" width="9.140625" style="84"/>
  </cols>
  <sheetData>
    <row r="1" spans="1:16" ht="21" customHeight="1">
      <c r="A1" s="1173" t="s">
        <v>224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</row>
    <row r="2" spans="1:16" ht="27" customHeight="1">
      <c r="A2" s="1092"/>
      <c r="B2" s="1228" t="s">
        <v>216</v>
      </c>
      <c r="C2" s="1092" t="s">
        <v>225</v>
      </c>
      <c r="D2" s="1073" t="s">
        <v>76</v>
      </c>
      <c r="E2" s="1073" t="s">
        <v>310</v>
      </c>
      <c r="F2" s="1073"/>
      <c r="G2" s="1073"/>
      <c r="H2" s="1073"/>
      <c r="I2" s="1073" t="s">
        <v>226</v>
      </c>
      <c r="J2" s="1073"/>
      <c r="K2" s="1073"/>
      <c r="L2" s="1073"/>
      <c r="M2" s="1073" t="s">
        <v>227</v>
      </c>
      <c r="N2" s="1073"/>
      <c r="O2" s="1073"/>
      <c r="P2" s="1073"/>
    </row>
    <row r="3" spans="1:16" ht="15.75" hidden="1" customHeight="1">
      <c r="A3" s="1092"/>
      <c r="B3" s="1228"/>
      <c r="C3" s="1092"/>
      <c r="D3" s="1073"/>
      <c r="E3" s="1172" t="s">
        <v>228</v>
      </c>
      <c r="F3" s="1172"/>
      <c r="G3" s="1172"/>
      <c r="H3" s="1172"/>
      <c r="I3" s="1172" t="s">
        <v>228</v>
      </c>
      <c r="J3" s="1172"/>
      <c r="K3" s="1172"/>
      <c r="L3" s="1172"/>
      <c r="M3" s="1172" t="s">
        <v>228</v>
      </c>
      <c r="N3" s="1172"/>
      <c r="O3" s="1172"/>
      <c r="P3" s="1172"/>
    </row>
    <row r="4" spans="1:16" ht="124.5" customHeight="1">
      <c r="A4" s="1092"/>
      <c r="B4" s="1228"/>
      <c r="C4" s="1092"/>
      <c r="D4" s="1073"/>
      <c r="E4" s="232" t="s">
        <v>229</v>
      </c>
      <c r="F4" s="232" t="s">
        <v>309</v>
      </c>
      <c r="G4" s="232" t="s">
        <v>230</v>
      </c>
      <c r="H4" s="232" t="s">
        <v>309</v>
      </c>
      <c r="I4" s="232" t="s">
        <v>229</v>
      </c>
      <c r="J4" s="232" t="s">
        <v>309</v>
      </c>
      <c r="K4" s="232" t="s">
        <v>230</v>
      </c>
      <c r="L4" s="232" t="s">
        <v>309</v>
      </c>
      <c r="M4" s="232" t="s">
        <v>229</v>
      </c>
      <c r="N4" s="232" t="s">
        <v>309</v>
      </c>
      <c r="O4" s="232" t="s">
        <v>230</v>
      </c>
      <c r="P4" s="232" t="s">
        <v>309</v>
      </c>
    </row>
    <row r="5" spans="1:16" ht="38.25" customHeight="1">
      <c r="A5" s="273">
        <v>1</v>
      </c>
      <c r="B5" s="237" t="s">
        <v>416</v>
      </c>
      <c r="C5" s="111" t="s">
        <v>662</v>
      </c>
      <c r="D5" s="111" t="s">
        <v>508</v>
      </c>
      <c r="E5" s="109"/>
      <c r="F5" s="109"/>
      <c r="G5" s="109"/>
      <c r="H5" s="109"/>
      <c r="I5" s="96">
        <v>1</v>
      </c>
      <c r="J5" s="96">
        <v>1</v>
      </c>
      <c r="K5" s="96">
        <v>2</v>
      </c>
      <c r="L5" s="96">
        <v>2</v>
      </c>
      <c r="M5" s="96"/>
      <c r="N5" s="96"/>
      <c r="O5" s="96"/>
      <c r="P5" s="96"/>
    </row>
    <row r="6" spans="1:16">
      <c r="A6" s="1232">
        <v>2</v>
      </c>
      <c r="B6" s="1229" t="s">
        <v>421</v>
      </c>
      <c r="C6" s="111" t="s">
        <v>670</v>
      </c>
      <c r="D6" s="111" t="s">
        <v>485</v>
      </c>
      <c r="E6" s="109"/>
      <c r="F6" s="109"/>
      <c r="G6" s="109"/>
      <c r="H6" s="109"/>
      <c r="I6" s="96"/>
      <c r="J6" s="96"/>
      <c r="K6" s="96">
        <v>3</v>
      </c>
      <c r="L6" s="96"/>
      <c r="M6" s="96"/>
      <c r="N6" s="96"/>
      <c r="O6" s="96"/>
      <c r="P6" s="96"/>
    </row>
    <row r="7" spans="1:16">
      <c r="A7" s="1233"/>
      <c r="B7" s="1229"/>
      <c r="C7" s="111" t="s">
        <v>671</v>
      </c>
      <c r="D7" s="111" t="s">
        <v>485</v>
      </c>
      <c r="E7" s="109"/>
      <c r="F7" s="109"/>
      <c r="G7" s="109"/>
      <c r="H7" s="109"/>
      <c r="I7" s="96"/>
      <c r="J7" s="96"/>
      <c r="K7" s="96">
        <v>3</v>
      </c>
      <c r="L7" s="96"/>
      <c r="M7" s="96"/>
      <c r="N7" s="96"/>
      <c r="O7" s="96"/>
      <c r="P7" s="96"/>
    </row>
    <row r="8" spans="1:16">
      <c r="A8" s="1234"/>
      <c r="B8" s="1229"/>
      <c r="C8" s="111" t="s">
        <v>672</v>
      </c>
      <c r="D8" s="111" t="s">
        <v>485</v>
      </c>
      <c r="E8" s="109"/>
      <c r="F8" s="109"/>
      <c r="G8" s="109"/>
      <c r="H8" s="109"/>
      <c r="I8" s="96"/>
      <c r="J8" s="96"/>
      <c r="K8" s="96"/>
      <c r="L8" s="96"/>
      <c r="M8" s="96"/>
      <c r="N8" s="96">
        <v>6</v>
      </c>
      <c r="O8" s="96">
        <v>6</v>
      </c>
      <c r="P8" s="96">
        <v>100</v>
      </c>
    </row>
    <row r="9" spans="1:16" ht="30">
      <c r="A9" s="273">
        <v>3</v>
      </c>
      <c r="B9" s="237" t="s">
        <v>426</v>
      </c>
      <c r="C9" s="111" t="s">
        <v>673</v>
      </c>
      <c r="D9" s="111" t="s">
        <v>674</v>
      </c>
      <c r="E9" s="109"/>
      <c r="F9" s="109"/>
      <c r="G9" s="109"/>
      <c r="H9" s="109"/>
      <c r="I9" s="96"/>
      <c r="J9" s="96"/>
      <c r="K9" s="96">
        <v>3</v>
      </c>
      <c r="L9" s="96"/>
      <c r="M9" s="96"/>
      <c r="N9" s="96"/>
      <c r="O9" s="96"/>
      <c r="P9" s="96"/>
    </row>
    <row r="10" spans="1:16" ht="46.5" customHeight="1">
      <c r="A10" s="273">
        <v>4</v>
      </c>
      <c r="B10" s="237" t="s">
        <v>427</v>
      </c>
      <c r="C10" s="111" t="s">
        <v>665</v>
      </c>
      <c r="D10" s="111" t="s">
        <v>666</v>
      </c>
      <c r="E10" s="109"/>
      <c r="F10" s="1235" t="s">
        <v>667</v>
      </c>
      <c r="G10" s="1236"/>
      <c r="H10" s="1236"/>
      <c r="I10" s="1237"/>
      <c r="J10" s="96"/>
      <c r="K10" s="96"/>
      <c r="L10" s="96"/>
      <c r="M10" s="96"/>
      <c r="N10" s="96"/>
      <c r="O10" s="96"/>
      <c r="P10" s="96"/>
    </row>
    <row r="11" spans="1:16" ht="30">
      <c r="A11" s="1232">
        <v>5</v>
      </c>
      <c r="B11" s="1229" t="s">
        <v>452</v>
      </c>
      <c r="C11" s="111" t="s">
        <v>668</v>
      </c>
      <c r="D11" s="111" t="s">
        <v>1588</v>
      </c>
      <c r="E11" s="109"/>
      <c r="F11" s="109"/>
      <c r="G11" s="109"/>
      <c r="H11" s="109"/>
      <c r="I11" s="96">
        <v>6</v>
      </c>
      <c r="J11" s="96"/>
      <c r="K11" s="96"/>
      <c r="L11" s="96"/>
      <c r="M11" s="96"/>
      <c r="N11" s="96"/>
      <c r="O11" s="96"/>
      <c r="P11" s="96"/>
    </row>
    <row r="12" spans="1:16" ht="30">
      <c r="A12" s="1233"/>
      <c r="B12" s="1229"/>
      <c r="C12" s="642" t="s">
        <v>1586</v>
      </c>
      <c r="D12" s="642" t="s">
        <v>1587</v>
      </c>
      <c r="E12" s="641"/>
      <c r="F12" s="641"/>
      <c r="G12" s="641"/>
      <c r="H12" s="641"/>
      <c r="I12" s="96"/>
      <c r="J12" s="96"/>
      <c r="K12" s="96"/>
      <c r="L12" s="96"/>
      <c r="M12" s="96"/>
      <c r="N12" s="96"/>
      <c r="O12" s="96"/>
      <c r="P12" s="96"/>
    </row>
    <row r="13" spans="1:16" ht="30">
      <c r="A13" s="1234"/>
      <c r="B13" s="1229"/>
      <c r="C13" s="111" t="s">
        <v>669</v>
      </c>
      <c r="D13" s="111" t="s">
        <v>1588</v>
      </c>
      <c r="E13" s="109"/>
      <c r="F13" s="109"/>
      <c r="G13" s="109"/>
      <c r="H13" s="109"/>
      <c r="I13" s="96">
        <v>3</v>
      </c>
      <c r="J13" s="96"/>
      <c r="K13" s="96"/>
      <c r="L13" s="96"/>
      <c r="M13" s="96"/>
      <c r="N13" s="96"/>
      <c r="O13" s="96"/>
      <c r="P13" s="96"/>
    </row>
    <row r="14" spans="1:16" ht="30">
      <c r="A14" s="113">
        <v>6</v>
      </c>
      <c r="B14" s="237" t="s">
        <v>453</v>
      </c>
      <c r="C14" s="111" t="s">
        <v>663</v>
      </c>
      <c r="D14" s="111" t="s">
        <v>664</v>
      </c>
      <c r="E14" s="109"/>
      <c r="F14" s="109"/>
      <c r="G14" s="109"/>
      <c r="H14" s="109"/>
      <c r="I14" s="96">
        <v>5</v>
      </c>
      <c r="J14" s="96"/>
      <c r="K14" s="96"/>
      <c r="L14" s="96"/>
      <c r="M14" s="96"/>
      <c r="N14" s="96"/>
      <c r="O14" s="96"/>
      <c r="P14" s="96"/>
    </row>
    <row r="15" spans="1:16" s="131" customFormat="1">
      <c r="A15" s="287"/>
      <c r="B15" s="350"/>
      <c r="C15" s="333"/>
      <c r="D15" s="333"/>
      <c r="P15" s="131">
        <v>76</v>
      </c>
    </row>
    <row r="16" spans="1:16" s="131" customFormat="1">
      <c r="A16" s="287"/>
      <c r="B16" s="350"/>
      <c r="C16" s="333"/>
      <c r="D16" s="333"/>
    </row>
    <row r="17" spans="1:16" s="131" customFormat="1">
      <c r="A17" s="287"/>
      <c r="B17" s="350"/>
      <c r="C17" s="333"/>
      <c r="D17" s="333"/>
    </row>
    <row r="18" spans="1:16" ht="18.75">
      <c r="A18" s="1230" t="s">
        <v>224</v>
      </c>
      <c r="B18" s="1173"/>
      <c r="C18" s="1173"/>
      <c r="D18" s="1173"/>
      <c r="E18" s="1173"/>
      <c r="F18" s="1173"/>
      <c r="G18" s="1173"/>
      <c r="H18" s="1173"/>
      <c r="I18" s="1173"/>
      <c r="J18" s="1173"/>
      <c r="K18" s="1173"/>
      <c r="L18" s="1173"/>
      <c r="M18" s="1173"/>
      <c r="N18" s="1173"/>
      <c r="O18" s="1173"/>
      <c r="P18" s="1231"/>
    </row>
    <row r="19" spans="1:16" ht="15.75">
      <c r="A19" s="1092"/>
      <c r="B19" s="1228" t="s">
        <v>216</v>
      </c>
      <c r="C19" s="1092" t="s">
        <v>225</v>
      </c>
      <c r="D19" s="1073" t="s">
        <v>76</v>
      </c>
      <c r="E19" s="1073" t="s">
        <v>310</v>
      </c>
      <c r="F19" s="1073"/>
      <c r="G19" s="1073"/>
      <c r="H19" s="1073"/>
      <c r="I19" s="1073" t="s">
        <v>226</v>
      </c>
      <c r="J19" s="1073"/>
      <c r="K19" s="1073"/>
      <c r="L19" s="1073"/>
      <c r="M19" s="1073" t="s">
        <v>227</v>
      </c>
      <c r="N19" s="1073"/>
      <c r="O19" s="1073"/>
      <c r="P19" s="1073"/>
    </row>
    <row r="20" spans="1:16">
      <c r="A20" s="1092"/>
      <c r="B20" s="1228"/>
      <c r="C20" s="1092"/>
      <c r="D20" s="1073"/>
      <c r="E20" s="1172" t="s">
        <v>228</v>
      </c>
      <c r="F20" s="1172"/>
      <c r="G20" s="1172"/>
      <c r="H20" s="1172"/>
      <c r="I20" s="1172" t="s">
        <v>228</v>
      </c>
      <c r="J20" s="1172"/>
      <c r="K20" s="1172"/>
      <c r="L20" s="1172"/>
      <c r="M20" s="1172" t="s">
        <v>228</v>
      </c>
      <c r="N20" s="1172"/>
      <c r="O20" s="1172"/>
      <c r="P20" s="1172"/>
    </row>
    <row r="21" spans="1:16" ht="120">
      <c r="A21" s="1092"/>
      <c r="B21" s="1228"/>
      <c r="C21" s="1092"/>
      <c r="D21" s="1073"/>
      <c r="E21" s="232" t="s">
        <v>229</v>
      </c>
      <c r="F21" s="232" t="s">
        <v>309</v>
      </c>
      <c r="G21" s="232" t="s">
        <v>230</v>
      </c>
      <c r="H21" s="232" t="s">
        <v>309</v>
      </c>
      <c r="I21" s="232" t="s">
        <v>229</v>
      </c>
      <c r="J21" s="232" t="s">
        <v>309</v>
      </c>
      <c r="K21" s="232" t="s">
        <v>230</v>
      </c>
      <c r="L21" s="232" t="s">
        <v>309</v>
      </c>
      <c r="M21" s="232" t="s">
        <v>229</v>
      </c>
      <c r="N21" s="232" t="s">
        <v>309</v>
      </c>
      <c r="O21" s="232" t="s">
        <v>230</v>
      </c>
      <c r="P21" s="232" t="s">
        <v>309</v>
      </c>
    </row>
    <row r="22" spans="1:16">
      <c r="A22" s="273">
        <v>1</v>
      </c>
      <c r="B22" s="274"/>
      <c r="C22" s="111"/>
      <c r="D22" s="111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</row>
    <row r="23" spans="1:16">
      <c r="A23" s="273">
        <v>2</v>
      </c>
      <c r="B23" s="274"/>
      <c r="C23" s="111"/>
      <c r="D23" s="111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</row>
    <row r="38" spans="16:16">
      <c r="P38" s="84">
        <v>77</v>
      </c>
    </row>
  </sheetData>
  <mergeCells count="27">
    <mergeCell ref="B11:B13"/>
    <mergeCell ref="B6:B8"/>
    <mergeCell ref="A18:P18"/>
    <mergeCell ref="A19:A21"/>
    <mergeCell ref="B19:B21"/>
    <mergeCell ref="C19:C21"/>
    <mergeCell ref="D19:D21"/>
    <mergeCell ref="E19:H19"/>
    <mergeCell ref="I19:L19"/>
    <mergeCell ref="M19:P19"/>
    <mergeCell ref="E20:H20"/>
    <mergeCell ref="I20:L20"/>
    <mergeCell ref="M20:P20"/>
    <mergeCell ref="A6:A8"/>
    <mergeCell ref="A11:A13"/>
    <mergeCell ref="F10:I10"/>
    <mergeCell ref="A2:A4"/>
    <mergeCell ref="C2:C4"/>
    <mergeCell ref="D2:D4"/>
    <mergeCell ref="B2:B4"/>
    <mergeCell ref="A1:P1"/>
    <mergeCell ref="E3:H3"/>
    <mergeCell ref="E2:H2"/>
    <mergeCell ref="I3:L3"/>
    <mergeCell ref="M3:P3"/>
    <mergeCell ref="I2:L2"/>
    <mergeCell ref="M2:P2"/>
  </mergeCells>
  <pageMargins left="0.7" right="0.7" top="1.2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G29"/>
  <sheetViews>
    <sheetView view="pageBreakPreview" topLeftCell="A15" zoomScale="60" workbookViewId="0">
      <selection activeCell="C25" sqref="C25:J25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7">
      <c r="C17" s="9"/>
      <c r="D17" s="9"/>
    </row>
    <row r="18" spans="3:7">
      <c r="C18" s="9"/>
      <c r="D18" s="9"/>
    </row>
    <row r="19" spans="3:7">
      <c r="C19" s="9"/>
      <c r="D19" s="9"/>
    </row>
    <row r="20" spans="3:7">
      <c r="C20" s="9"/>
      <c r="D20" s="9"/>
    </row>
    <row r="22" spans="3:7">
      <c r="C22" s="9"/>
      <c r="D22" s="9"/>
    </row>
    <row r="23" spans="3:7">
      <c r="C23" s="9"/>
    </row>
    <row r="24" spans="3:7">
      <c r="C24" s="9"/>
      <c r="D24" s="9"/>
    </row>
    <row r="25" spans="3:7" ht="46.5">
      <c r="C25" s="560" t="s">
        <v>719</v>
      </c>
      <c r="D25" s="561"/>
      <c r="E25" s="561"/>
      <c r="F25" s="561"/>
      <c r="G25" s="561"/>
    </row>
    <row r="26" spans="3:7">
      <c r="C26" s="9"/>
      <c r="D26" s="9"/>
    </row>
    <row r="27" spans="3:7">
      <c r="C27" s="9"/>
      <c r="D27" s="9"/>
    </row>
    <row r="28" spans="3:7">
      <c r="C28" s="9"/>
      <c r="D28" s="9"/>
    </row>
    <row r="29" spans="3:7">
      <c r="C29" s="9"/>
      <c r="D29" s="9"/>
    </row>
  </sheetData>
  <pageMargins left="1" right="0.3" top="0.5" bottom="0.3" header="0" footer="0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A28" workbookViewId="0">
      <selection activeCell="AA2" sqref="AA2"/>
    </sheetView>
  </sheetViews>
  <sheetFormatPr defaultColWidth="9.140625" defaultRowHeight="15"/>
  <cols>
    <col min="1" max="1" width="5.140625" style="322" customWidth="1"/>
    <col min="2" max="2" width="29.7109375" style="84" customWidth="1"/>
    <col min="3" max="3" width="5.7109375" style="84" customWidth="1"/>
    <col min="4" max="4" width="5.42578125" style="84" customWidth="1"/>
    <col min="5" max="5" width="5.28515625" style="84" customWidth="1"/>
    <col min="6" max="6" width="5.42578125" style="84" customWidth="1"/>
    <col min="7" max="7" width="4.7109375" style="84" customWidth="1"/>
    <col min="8" max="8" width="5.140625" style="84" customWidth="1"/>
    <col min="9" max="9" width="4.7109375" style="84" customWidth="1"/>
    <col min="10" max="10" width="5.7109375" style="84" customWidth="1"/>
    <col min="11" max="14" width="4.7109375" style="84" customWidth="1"/>
    <col min="15" max="15" width="4.85546875" style="84" customWidth="1"/>
    <col min="16" max="16" width="4.7109375" style="84" customWidth="1"/>
    <col min="17" max="17" width="5.28515625" style="84" customWidth="1"/>
    <col min="18" max="18" width="4.7109375" style="84" customWidth="1"/>
    <col min="19" max="19" width="5.140625" style="84" customWidth="1"/>
    <col min="20" max="20" width="5.42578125" style="84" customWidth="1"/>
    <col min="21" max="21" width="5.140625" style="84" customWidth="1"/>
    <col min="22" max="16384" width="9.140625" style="84"/>
  </cols>
  <sheetData>
    <row r="1" spans="1:23" s="302" customFormat="1" ht="23.1" customHeight="1">
      <c r="A1" s="1240" t="s">
        <v>1493</v>
      </c>
      <c r="B1" s="1240"/>
      <c r="C1" s="1240"/>
      <c r="D1" s="1240"/>
      <c r="E1" s="1240"/>
      <c r="F1" s="1240"/>
      <c r="G1" s="1240"/>
      <c r="H1" s="1240"/>
      <c r="I1" s="1240"/>
      <c r="J1" s="1240"/>
      <c r="K1" s="1240"/>
      <c r="L1" s="1240"/>
      <c r="M1" s="1240"/>
      <c r="N1" s="1240"/>
      <c r="O1" s="1240"/>
      <c r="P1" s="1240"/>
      <c r="Q1" s="1240"/>
      <c r="R1" s="1240"/>
      <c r="S1" s="1240"/>
      <c r="T1" s="1240"/>
      <c r="U1" s="1240"/>
      <c r="V1" s="348"/>
    </row>
    <row r="2" spans="1:23" ht="170.25" customHeight="1">
      <c r="A2" s="1092" t="s">
        <v>216</v>
      </c>
      <c r="B2" s="1092"/>
      <c r="C2" s="346" t="s">
        <v>135</v>
      </c>
      <c r="D2" s="346" t="s">
        <v>136</v>
      </c>
      <c r="E2" s="346" t="s">
        <v>313</v>
      </c>
      <c r="F2" s="346" t="s">
        <v>314</v>
      </c>
      <c r="G2" s="346" t="s">
        <v>311</v>
      </c>
      <c r="H2" s="346" t="s">
        <v>312</v>
      </c>
      <c r="I2" s="346" t="s">
        <v>315</v>
      </c>
      <c r="J2" s="346" t="s">
        <v>316</v>
      </c>
      <c r="K2" s="346" t="s">
        <v>137</v>
      </c>
      <c r="L2" s="346" t="s">
        <v>138</v>
      </c>
      <c r="M2" s="346" t="s">
        <v>139</v>
      </c>
      <c r="N2" s="346" t="s">
        <v>140</v>
      </c>
      <c r="O2" s="346" t="s">
        <v>141</v>
      </c>
      <c r="P2" s="346" t="s">
        <v>142</v>
      </c>
      <c r="Q2" s="346" t="s">
        <v>143</v>
      </c>
      <c r="R2" s="346" t="s">
        <v>144</v>
      </c>
      <c r="S2" s="346" t="s">
        <v>317</v>
      </c>
      <c r="T2" s="346" t="s">
        <v>318</v>
      </c>
      <c r="U2" s="346" t="s">
        <v>12</v>
      </c>
    </row>
    <row r="3" spans="1:23" ht="18" customHeight="1">
      <c r="A3" s="226">
        <v>1</v>
      </c>
      <c r="B3" s="290" t="s">
        <v>416</v>
      </c>
      <c r="C3" s="96">
        <v>14</v>
      </c>
      <c r="D3" s="96">
        <v>3</v>
      </c>
      <c r="E3" s="96"/>
      <c r="F3" s="96">
        <v>2</v>
      </c>
      <c r="G3" s="96"/>
      <c r="H3" s="96">
        <v>2</v>
      </c>
      <c r="I3" s="96"/>
      <c r="J3" s="96"/>
      <c r="K3" s="96"/>
      <c r="L3" s="96">
        <v>1</v>
      </c>
      <c r="M3" s="96"/>
      <c r="N3" s="96">
        <v>2</v>
      </c>
      <c r="O3" s="96"/>
      <c r="P3" s="96"/>
      <c r="Q3" s="96">
        <v>1</v>
      </c>
      <c r="R3" s="96"/>
      <c r="S3" s="96"/>
      <c r="T3" s="96">
        <v>2</v>
      </c>
      <c r="U3" s="96"/>
    </row>
    <row r="4" spans="1:23" ht="18" customHeight="1">
      <c r="A4" s="226">
        <v>2</v>
      </c>
      <c r="B4" s="290" t="s">
        <v>417</v>
      </c>
      <c r="C4" s="96">
        <v>4</v>
      </c>
      <c r="D4" s="96"/>
      <c r="E4" s="96"/>
      <c r="F4" s="96">
        <v>1</v>
      </c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spans="1:23" ht="18" customHeight="1">
      <c r="A5" s="226">
        <v>3</v>
      </c>
      <c r="B5" s="290" t="s">
        <v>418</v>
      </c>
      <c r="C5" s="838" t="s">
        <v>1538</v>
      </c>
      <c r="D5" s="839"/>
      <c r="E5" s="839"/>
      <c r="F5" s="839"/>
      <c r="G5" s="839"/>
      <c r="H5" s="839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  <c r="U5" s="840"/>
    </row>
    <row r="6" spans="1:23" ht="18" customHeight="1">
      <c r="A6" s="226">
        <v>4</v>
      </c>
      <c r="B6" s="290" t="s">
        <v>419</v>
      </c>
      <c r="C6" s="96">
        <v>8</v>
      </c>
      <c r="D6" s="96"/>
      <c r="E6" s="96"/>
      <c r="F6" s="96"/>
      <c r="G6" s="96">
        <v>1</v>
      </c>
      <c r="H6" s="96"/>
      <c r="I6" s="96"/>
      <c r="J6" s="96"/>
      <c r="K6" s="96">
        <v>1</v>
      </c>
      <c r="L6" s="96"/>
      <c r="M6" s="96"/>
      <c r="N6" s="96">
        <v>2</v>
      </c>
      <c r="O6" s="96"/>
      <c r="P6" s="96"/>
      <c r="Q6" s="96"/>
      <c r="R6" s="96"/>
      <c r="S6" s="96">
        <v>1</v>
      </c>
      <c r="T6" s="96">
        <v>1</v>
      </c>
      <c r="U6" s="96"/>
    </row>
    <row r="7" spans="1:23" ht="18" customHeight="1">
      <c r="A7" s="226">
        <v>5</v>
      </c>
      <c r="B7" s="290" t="s">
        <v>420</v>
      </c>
      <c r="C7" s="96">
        <v>5</v>
      </c>
      <c r="D7" s="96"/>
      <c r="E7" s="96"/>
      <c r="F7" s="96"/>
      <c r="G7" s="96">
        <v>1</v>
      </c>
      <c r="H7" s="96"/>
      <c r="I7" s="96"/>
      <c r="J7" s="96"/>
      <c r="K7" s="96"/>
      <c r="L7" s="96"/>
      <c r="M7" s="96"/>
      <c r="N7" s="96">
        <v>1</v>
      </c>
      <c r="O7" s="96"/>
      <c r="P7" s="96"/>
      <c r="Q7" s="96"/>
      <c r="R7" s="96"/>
      <c r="S7" s="96"/>
      <c r="T7" s="96"/>
      <c r="U7" s="96"/>
    </row>
    <row r="8" spans="1:23" ht="18" customHeight="1">
      <c r="A8" s="226">
        <v>6</v>
      </c>
      <c r="B8" s="290" t="s">
        <v>421</v>
      </c>
      <c r="C8" s="96">
        <v>15</v>
      </c>
      <c r="D8" s="96">
        <v>6</v>
      </c>
      <c r="E8" s="96">
        <v>3</v>
      </c>
      <c r="F8" s="96" t="s">
        <v>976</v>
      </c>
      <c r="G8" s="96">
        <v>1</v>
      </c>
      <c r="H8" s="96">
        <v>1</v>
      </c>
      <c r="I8" s="96">
        <v>1</v>
      </c>
      <c r="J8" s="96" t="s">
        <v>976</v>
      </c>
      <c r="K8" s="96">
        <v>2</v>
      </c>
      <c r="L8" s="96"/>
      <c r="M8" s="96"/>
      <c r="N8" s="96"/>
      <c r="O8" s="96"/>
      <c r="P8" s="96"/>
      <c r="Q8" s="96"/>
      <c r="R8" s="96">
        <v>1</v>
      </c>
      <c r="S8" s="96">
        <v>1</v>
      </c>
      <c r="T8" s="96"/>
      <c r="U8" s="96"/>
    </row>
    <row r="9" spans="1:23" ht="18" customHeight="1">
      <c r="A9" s="226">
        <v>7</v>
      </c>
      <c r="B9" s="290" t="s">
        <v>422</v>
      </c>
      <c r="C9" s="96">
        <v>2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</row>
    <row r="10" spans="1:23" ht="18" customHeight="1">
      <c r="A10" s="226">
        <v>8</v>
      </c>
      <c r="B10" s="290" t="s">
        <v>423</v>
      </c>
      <c r="C10" s="96">
        <v>1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spans="1:23" ht="18" customHeight="1">
      <c r="A11" s="226">
        <v>9</v>
      </c>
      <c r="B11" s="290" t="s">
        <v>424</v>
      </c>
      <c r="C11" s="96">
        <v>3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>
        <v>1</v>
      </c>
      <c r="U11" s="96"/>
    </row>
    <row r="12" spans="1:23" ht="18" customHeight="1">
      <c r="A12" s="226">
        <v>10</v>
      </c>
      <c r="B12" s="290" t="s">
        <v>512</v>
      </c>
      <c r="C12" s="96">
        <v>4</v>
      </c>
      <c r="D12" s="96">
        <v>1</v>
      </c>
      <c r="E12" s="96"/>
      <c r="F12" s="96">
        <v>1</v>
      </c>
      <c r="G12" s="96">
        <v>1</v>
      </c>
      <c r="H12" s="96">
        <v>1</v>
      </c>
      <c r="I12" s="96"/>
      <c r="J12" s="96"/>
      <c r="K12" s="96"/>
      <c r="L12" s="96"/>
      <c r="M12" s="96"/>
      <c r="N12" s="96">
        <v>1</v>
      </c>
      <c r="O12" s="96"/>
      <c r="P12" s="96"/>
      <c r="Q12" s="96"/>
      <c r="R12" s="96"/>
      <c r="S12" s="96"/>
      <c r="T12" s="96"/>
      <c r="U12" s="96">
        <v>2</v>
      </c>
    </row>
    <row r="13" spans="1:23" ht="18" customHeight="1">
      <c r="A13" s="226">
        <v>11</v>
      </c>
      <c r="B13" s="290" t="s">
        <v>426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</row>
    <row r="14" spans="1:23" ht="18" customHeight="1">
      <c r="A14" s="226">
        <v>12</v>
      </c>
      <c r="B14" s="290" t="s">
        <v>427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</row>
    <row r="15" spans="1:23" ht="18" customHeight="1">
      <c r="A15" s="226">
        <v>13</v>
      </c>
      <c r="B15" s="290" t="s">
        <v>428</v>
      </c>
      <c r="C15" s="96">
        <v>3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>
        <v>2</v>
      </c>
      <c r="O15" s="96"/>
      <c r="P15" s="96"/>
      <c r="Q15" s="96"/>
      <c r="R15" s="96"/>
      <c r="S15" s="96"/>
      <c r="T15" s="96"/>
      <c r="U15" s="96"/>
    </row>
    <row r="16" spans="1:23" ht="18" customHeight="1">
      <c r="A16" s="226">
        <v>14</v>
      </c>
      <c r="B16" s="290" t="s">
        <v>429</v>
      </c>
      <c r="C16" s="96">
        <v>7</v>
      </c>
      <c r="D16" s="96"/>
      <c r="E16" s="96"/>
      <c r="F16" s="96"/>
      <c r="G16" s="96">
        <v>1</v>
      </c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W16" s="86"/>
    </row>
    <row r="17" spans="1:21" ht="18" customHeight="1">
      <c r="A17" s="226">
        <v>15</v>
      </c>
      <c r="B17" s="290" t="s">
        <v>430</v>
      </c>
      <c r="C17" s="96">
        <v>8</v>
      </c>
      <c r="D17" s="96">
        <v>3</v>
      </c>
      <c r="E17" s="96"/>
      <c r="F17" s="96">
        <v>1</v>
      </c>
      <c r="G17" s="96"/>
      <c r="H17" s="96"/>
      <c r="I17" s="96"/>
      <c r="J17" s="96"/>
      <c r="K17" s="96"/>
      <c r="L17" s="96"/>
      <c r="M17" s="96"/>
      <c r="N17" s="96">
        <v>1</v>
      </c>
      <c r="O17" s="96"/>
      <c r="P17" s="96"/>
      <c r="Q17" s="96"/>
      <c r="R17" s="96"/>
      <c r="S17" s="96"/>
      <c r="T17" s="96"/>
      <c r="U17" s="96"/>
    </row>
    <row r="18" spans="1:21" ht="18" customHeight="1">
      <c r="A18" s="226">
        <v>16</v>
      </c>
      <c r="B18" s="290" t="s">
        <v>431</v>
      </c>
      <c r="C18" s="96">
        <v>8</v>
      </c>
      <c r="D18" s="96">
        <v>2</v>
      </c>
      <c r="E18" s="96"/>
      <c r="F18" s="96"/>
      <c r="G18" s="96"/>
      <c r="H18" s="96">
        <v>2</v>
      </c>
      <c r="I18" s="96"/>
      <c r="J18" s="96"/>
      <c r="K18" s="96">
        <v>1</v>
      </c>
      <c r="L18" s="96"/>
      <c r="M18" s="96"/>
      <c r="N18" s="96">
        <v>1</v>
      </c>
      <c r="O18" s="96"/>
      <c r="P18" s="96"/>
      <c r="Q18" s="96"/>
      <c r="R18" s="96"/>
      <c r="S18" s="96">
        <v>1</v>
      </c>
      <c r="T18" s="96"/>
      <c r="U18" s="96"/>
    </row>
    <row r="19" spans="1:21" ht="18" customHeight="1">
      <c r="A19" s="226">
        <v>17</v>
      </c>
      <c r="B19" s="290" t="s">
        <v>432</v>
      </c>
      <c r="C19" s="96">
        <v>4</v>
      </c>
      <c r="D19" s="96">
        <v>3</v>
      </c>
      <c r="E19" s="96">
        <v>1</v>
      </c>
      <c r="F19" s="96">
        <v>1</v>
      </c>
      <c r="G19" s="96"/>
      <c r="H19" s="96"/>
      <c r="I19" s="96"/>
      <c r="J19" s="96"/>
      <c r="K19" s="96"/>
      <c r="L19" s="96"/>
      <c r="M19" s="96">
        <v>1</v>
      </c>
      <c r="N19" s="96">
        <v>1</v>
      </c>
      <c r="O19" s="96"/>
      <c r="P19" s="96"/>
      <c r="Q19" s="96"/>
      <c r="R19" s="96"/>
      <c r="S19" s="96"/>
      <c r="T19" s="96"/>
      <c r="U19" s="96"/>
    </row>
    <row r="20" spans="1:21" ht="18" customHeight="1">
      <c r="A20" s="226">
        <v>18</v>
      </c>
      <c r="B20" s="290" t="s">
        <v>433</v>
      </c>
      <c r="C20" s="96">
        <v>4</v>
      </c>
      <c r="D20" s="96"/>
      <c r="E20" s="96"/>
      <c r="F20" s="96"/>
      <c r="G20" s="96"/>
      <c r="H20" s="96"/>
      <c r="I20" s="96">
        <v>2</v>
      </c>
      <c r="J20" s="96"/>
      <c r="K20" s="96"/>
      <c r="L20" s="96"/>
      <c r="M20" s="96"/>
      <c r="N20" s="96">
        <v>1</v>
      </c>
      <c r="O20" s="96"/>
      <c r="P20" s="96"/>
      <c r="Q20" s="96">
        <v>1</v>
      </c>
      <c r="R20" s="96">
        <v>1</v>
      </c>
      <c r="S20" s="96">
        <v>1</v>
      </c>
      <c r="T20" s="96">
        <v>1</v>
      </c>
      <c r="U20" s="96"/>
    </row>
    <row r="21" spans="1:21" ht="18" customHeight="1">
      <c r="A21" s="226">
        <v>19</v>
      </c>
      <c r="B21" s="290" t="s">
        <v>434</v>
      </c>
      <c r="C21" s="96"/>
      <c r="D21" s="96"/>
      <c r="E21" s="96"/>
      <c r="F21" s="96">
        <v>1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>
        <v>1</v>
      </c>
    </row>
    <row r="22" spans="1:21" ht="18" customHeight="1">
      <c r="A22" s="226">
        <v>20</v>
      </c>
      <c r="B22" s="290" t="s">
        <v>435</v>
      </c>
      <c r="C22" s="96"/>
      <c r="D22" s="96"/>
      <c r="E22" s="96" t="s">
        <v>1538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</row>
    <row r="23" spans="1:21" ht="18" customHeight="1">
      <c r="A23" s="226">
        <v>21</v>
      </c>
      <c r="B23" s="290" t="s">
        <v>436</v>
      </c>
      <c r="C23" s="96">
        <v>6</v>
      </c>
      <c r="D23" s="96">
        <v>1</v>
      </c>
      <c r="E23" s="96">
        <v>0</v>
      </c>
      <c r="F23" s="96">
        <v>1</v>
      </c>
      <c r="G23" s="96">
        <v>1</v>
      </c>
      <c r="H23" s="96"/>
      <c r="I23" s="96"/>
      <c r="J23" s="96"/>
      <c r="K23" s="96"/>
      <c r="L23" s="96"/>
      <c r="M23" s="96"/>
      <c r="N23" s="96">
        <v>1</v>
      </c>
      <c r="O23" s="96">
        <v>3</v>
      </c>
      <c r="P23" s="96"/>
      <c r="Q23" s="96"/>
      <c r="R23" s="96">
        <v>1</v>
      </c>
      <c r="S23" s="96">
        <v>0</v>
      </c>
      <c r="T23" s="96">
        <v>1</v>
      </c>
      <c r="U23" s="96"/>
    </row>
    <row r="24" spans="1:21" ht="18" customHeight="1">
      <c r="A24" s="226">
        <v>22</v>
      </c>
      <c r="B24" s="290" t="s">
        <v>437</v>
      </c>
      <c r="C24" s="96">
        <v>8</v>
      </c>
      <c r="D24" s="96">
        <v>5</v>
      </c>
      <c r="E24" s="96">
        <v>6</v>
      </c>
      <c r="F24" s="96">
        <v>6</v>
      </c>
      <c r="G24" s="96">
        <v>2</v>
      </c>
      <c r="H24" s="96">
        <v>2</v>
      </c>
      <c r="I24" s="96">
        <v>0</v>
      </c>
      <c r="J24" s="96">
        <v>1</v>
      </c>
      <c r="K24" s="96">
        <v>4</v>
      </c>
      <c r="L24" s="96">
        <v>4</v>
      </c>
      <c r="M24" s="96">
        <v>4</v>
      </c>
      <c r="N24" s="96">
        <v>1</v>
      </c>
      <c r="O24" s="96">
        <v>6</v>
      </c>
      <c r="P24" s="96">
        <v>0</v>
      </c>
      <c r="Q24" s="96">
        <v>2</v>
      </c>
      <c r="R24" s="96">
        <v>3</v>
      </c>
      <c r="S24" s="96">
        <v>3</v>
      </c>
      <c r="T24" s="96">
        <v>5</v>
      </c>
      <c r="U24" s="96">
        <v>0</v>
      </c>
    </row>
    <row r="25" spans="1:21" ht="18" customHeight="1">
      <c r="A25" s="226">
        <v>23</v>
      </c>
      <c r="B25" s="290" t="s">
        <v>438</v>
      </c>
      <c r="C25" s="96">
        <v>12</v>
      </c>
      <c r="D25" s="96">
        <v>1</v>
      </c>
      <c r="E25" s="96"/>
      <c r="F25" s="96"/>
      <c r="G25" s="96">
        <v>2</v>
      </c>
      <c r="H25" s="96">
        <v>3</v>
      </c>
      <c r="I25" s="96"/>
      <c r="J25" s="96"/>
      <c r="K25" s="96"/>
      <c r="L25" s="96"/>
      <c r="M25" s="96"/>
      <c r="N25" s="96">
        <v>1</v>
      </c>
      <c r="O25" s="96"/>
      <c r="P25" s="96"/>
      <c r="Q25" s="96">
        <v>6</v>
      </c>
      <c r="R25" s="96"/>
      <c r="S25" s="96">
        <v>6</v>
      </c>
      <c r="T25" s="96"/>
      <c r="U25" s="96"/>
    </row>
    <row r="26" spans="1:21" ht="18" customHeight="1">
      <c r="A26" s="226">
        <v>24</v>
      </c>
      <c r="B26" s="290" t="s">
        <v>439</v>
      </c>
      <c r="C26" s="347"/>
      <c r="D26" s="347"/>
      <c r="E26" s="347"/>
      <c r="F26" s="347"/>
      <c r="G26" s="347"/>
      <c r="H26" s="347"/>
      <c r="I26" s="347"/>
      <c r="J26" s="347"/>
      <c r="K26" s="347" t="s">
        <v>1615</v>
      </c>
      <c r="L26" s="347"/>
      <c r="M26" s="347"/>
      <c r="N26" s="347"/>
      <c r="O26" s="347"/>
      <c r="P26" s="347"/>
      <c r="Q26" s="347"/>
      <c r="R26" s="347"/>
      <c r="S26" s="347"/>
      <c r="T26" s="347"/>
      <c r="U26" s="347"/>
    </row>
    <row r="27" spans="1:21" ht="18" customHeight="1">
      <c r="A27" s="226">
        <v>25</v>
      </c>
      <c r="B27" s="290" t="s">
        <v>440</v>
      </c>
      <c r="C27" s="96" t="s">
        <v>970</v>
      </c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1:21" ht="18" customHeight="1">
      <c r="A28" s="226">
        <v>27</v>
      </c>
      <c r="B28" s="290" t="s">
        <v>451</v>
      </c>
      <c r="C28" s="96">
        <v>7</v>
      </c>
      <c r="D28" s="96">
        <v>2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  <row r="29" spans="1:21" ht="18" customHeight="1">
      <c r="A29" s="226">
        <v>29</v>
      </c>
      <c r="B29" s="184" t="s">
        <v>442</v>
      </c>
      <c r="C29" s="96">
        <v>23</v>
      </c>
      <c r="D29" s="96">
        <v>6</v>
      </c>
      <c r="E29" s="96">
        <v>1</v>
      </c>
      <c r="F29" s="96">
        <v>2</v>
      </c>
      <c r="G29" s="96">
        <v>2</v>
      </c>
      <c r="H29" s="96">
        <v>1</v>
      </c>
      <c r="I29" s="96"/>
      <c r="J29" s="96"/>
      <c r="K29" s="96"/>
      <c r="L29" s="96"/>
      <c r="M29" s="96">
        <v>2</v>
      </c>
      <c r="N29" s="96">
        <v>2</v>
      </c>
      <c r="O29" s="96"/>
      <c r="P29" s="96"/>
      <c r="Q29" s="96"/>
      <c r="R29" s="96"/>
      <c r="S29" s="96"/>
      <c r="T29" s="96"/>
      <c r="U29" s="96"/>
    </row>
    <row r="30" spans="1:21" ht="18" customHeight="1">
      <c r="A30" s="226">
        <v>30</v>
      </c>
      <c r="B30" s="290" t="s">
        <v>443</v>
      </c>
      <c r="C30" s="96">
        <v>25</v>
      </c>
      <c r="D30" s="96">
        <v>6</v>
      </c>
      <c r="E30" s="96"/>
      <c r="F30" s="96"/>
      <c r="G30" s="96"/>
      <c r="H30" s="96">
        <v>2</v>
      </c>
      <c r="I30" s="96"/>
      <c r="J30" s="96"/>
      <c r="K30" s="96"/>
      <c r="L30" s="96">
        <v>1</v>
      </c>
      <c r="M30" s="96"/>
      <c r="N30" s="96">
        <v>1</v>
      </c>
      <c r="O30" s="96"/>
      <c r="P30" s="96"/>
      <c r="Q30" s="96"/>
      <c r="R30" s="96"/>
      <c r="S30" s="96">
        <v>1</v>
      </c>
      <c r="T30" s="96"/>
      <c r="U30" s="96"/>
    </row>
    <row r="31" spans="1:21" ht="18" customHeight="1">
      <c r="A31" s="226">
        <v>31</v>
      </c>
      <c r="B31" s="290" t="s">
        <v>513</v>
      </c>
      <c r="C31" s="96">
        <v>8</v>
      </c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>
        <v>1</v>
      </c>
      <c r="O31" s="96"/>
      <c r="P31" s="96"/>
      <c r="Q31" s="96"/>
      <c r="R31" s="96"/>
      <c r="S31" s="96"/>
      <c r="T31" s="96"/>
      <c r="U31" s="96"/>
    </row>
    <row r="32" spans="1:21" ht="18" customHeight="1">
      <c r="A32" s="226">
        <v>32</v>
      </c>
      <c r="B32" s="290" t="s">
        <v>445</v>
      </c>
      <c r="C32" s="96">
        <v>8</v>
      </c>
      <c r="D32" s="96">
        <v>7</v>
      </c>
      <c r="E32" s="96"/>
      <c r="F32" s="96"/>
      <c r="G32" s="96"/>
      <c r="H32" s="96"/>
      <c r="I32" s="96"/>
      <c r="J32" s="96"/>
      <c r="K32" s="96">
        <v>1</v>
      </c>
      <c r="L32" s="96"/>
      <c r="M32" s="96"/>
      <c r="N32" s="96">
        <v>1</v>
      </c>
      <c r="O32" s="96"/>
      <c r="P32" s="96"/>
      <c r="Q32" s="96"/>
      <c r="R32" s="96"/>
      <c r="S32" s="96"/>
      <c r="T32" s="96"/>
      <c r="U32" s="96">
        <v>5</v>
      </c>
    </row>
    <row r="33" spans="1:21" ht="18" customHeight="1">
      <c r="A33" s="226">
        <v>33</v>
      </c>
      <c r="B33" s="290" t="s">
        <v>552</v>
      </c>
      <c r="C33" s="96">
        <v>1</v>
      </c>
      <c r="D33" s="96"/>
      <c r="E33" s="96"/>
      <c r="F33" s="96"/>
      <c r="G33" s="96"/>
      <c r="H33" s="96"/>
      <c r="I33" s="96"/>
      <c r="J33" s="96"/>
      <c r="K33" s="96">
        <v>1</v>
      </c>
      <c r="L33" s="96"/>
      <c r="M33" s="96"/>
      <c r="N33" s="96"/>
      <c r="O33" s="96"/>
      <c r="P33" s="96"/>
      <c r="Q33" s="96"/>
      <c r="R33" s="96"/>
      <c r="S33" s="96"/>
      <c r="T33" s="96"/>
      <c r="U33" s="96"/>
    </row>
    <row r="34" spans="1:21" ht="18" customHeight="1">
      <c r="A34" s="226">
        <v>32</v>
      </c>
      <c r="B34" s="290" t="s">
        <v>453</v>
      </c>
      <c r="C34" s="96">
        <v>4</v>
      </c>
      <c r="D34" s="96">
        <v>1</v>
      </c>
      <c r="E34" s="96"/>
      <c r="F34" s="96"/>
      <c r="G34" s="96"/>
      <c r="H34" s="96"/>
      <c r="I34" s="96"/>
      <c r="J34" s="96"/>
      <c r="K34" s="96">
        <v>1</v>
      </c>
      <c r="L34" s="96"/>
      <c r="M34" s="96"/>
      <c r="N34" s="96"/>
      <c r="O34" s="96"/>
      <c r="P34" s="96"/>
      <c r="Q34" s="96"/>
      <c r="R34" s="96"/>
      <c r="S34" s="96"/>
      <c r="T34" s="96"/>
      <c r="U34" s="281">
        <v>4</v>
      </c>
    </row>
    <row r="35" spans="1:21" ht="18" customHeight="1">
      <c r="A35" s="1238" t="s">
        <v>10</v>
      </c>
      <c r="B35" s="1239"/>
      <c r="C35" s="281">
        <f>SUM(C3:C34)</f>
        <v>192</v>
      </c>
      <c r="D35" s="281">
        <f t="shared" ref="D35:U35" si="0">SUM(D3:D34)</f>
        <v>47</v>
      </c>
      <c r="E35" s="281">
        <f t="shared" si="0"/>
        <v>11</v>
      </c>
      <c r="F35" s="281">
        <f t="shared" si="0"/>
        <v>16</v>
      </c>
      <c r="G35" s="281">
        <f t="shared" si="0"/>
        <v>12</v>
      </c>
      <c r="H35" s="281">
        <f t="shared" si="0"/>
        <v>14</v>
      </c>
      <c r="I35" s="281">
        <f t="shared" si="0"/>
        <v>3</v>
      </c>
      <c r="J35" s="281">
        <f t="shared" si="0"/>
        <v>1</v>
      </c>
      <c r="K35" s="281">
        <f t="shared" si="0"/>
        <v>11</v>
      </c>
      <c r="L35" s="281">
        <f t="shared" si="0"/>
        <v>6</v>
      </c>
      <c r="M35" s="281">
        <f t="shared" si="0"/>
        <v>7</v>
      </c>
      <c r="N35" s="281">
        <f t="shared" si="0"/>
        <v>20</v>
      </c>
      <c r="O35" s="281">
        <f t="shared" si="0"/>
        <v>9</v>
      </c>
      <c r="P35" s="281">
        <f t="shared" si="0"/>
        <v>0</v>
      </c>
      <c r="Q35" s="281">
        <f t="shared" si="0"/>
        <v>10</v>
      </c>
      <c r="R35" s="281">
        <f t="shared" si="0"/>
        <v>6</v>
      </c>
      <c r="S35" s="281">
        <f t="shared" si="0"/>
        <v>14</v>
      </c>
      <c r="T35" s="281">
        <f t="shared" si="0"/>
        <v>11</v>
      </c>
      <c r="U35" s="281">
        <f t="shared" si="0"/>
        <v>12</v>
      </c>
    </row>
    <row r="44" spans="1:21">
      <c r="U44" s="84">
        <v>79</v>
      </c>
    </row>
  </sheetData>
  <mergeCells count="3">
    <mergeCell ref="A2:B2"/>
    <mergeCell ref="A35:B35"/>
    <mergeCell ref="A1:U1"/>
  </mergeCells>
  <pageMargins left="0.75" right="0.7" top="1.2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7"/>
  <sheetViews>
    <sheetView topLeftCell="A22" workbookViewId="0">
      <selection activeCell="A3" sqref="A3:A36"/>
    </sheetView>
  </sheetViews>
  <sheetFormatPr defaultColWidth="9.140625" defaultRowHeight="15"/>
  <cols>
    <col min="1" max="1" width="4.5703125" style="221" customWidth="1"/>
    <col min="2" max="2" width="16.42578125" style="75" customWidth="1"/>
    <col min="3" max="3" width="7.7109375" style="30" customWidth="1"/>
    <col min="4" max="4" width="8.85546875" style="30" customWidth="1"/>
    <col min="5" max="5" width="6.7109375" style="30" customWidth="1"/>
    <col min="6" max="6" width="10.140625" style="30" customWidth="1"/>
    <col min="7" max="7" width="6.5703125" style="30" customWidth="1"/>
    <col min="8" max="8" width="10.140625" style="30" customWidth="1"/>
    <col min="9" max="9" width="9.42578125" style="624" customWidth="1"/>
    <col min="10" max="11" width="9.140625" style="75"/>
    <col min="12" max="13" width="13.42578125" style="75" customWidth="1"/>
    <col min="14" max="16384" width="9.140625" style="75"/>
  </cols>
  <sheetData>
    <row r="1" spans="1:9" ht="23.1" customHeight="1">
      <c r="A1" s="917" t="s">
        <v>1464</v>
      </c>
      <c r="B1" s="917"/>
      <c r="C1" s="917"/>
      <c r="D1" s="917"/>
      <c r="E1" s="917"/>
      <c r="F1" s="917"/>
      <c r="G1" s="917"/>
      <c r="H1" s="917"/>
      <c r="I1" s="917"/>
    </row>
    <row r="2" spans="1:9" ht="7.35" customHeight="1">
      <c r="A2" s="86"/>
      <c r="B2" s="84"/>
      <c r="C2" s="85"/>
      <c r="D2" s="85"/>
      <c r="E2" s="85"/>
      <c r="F2" s="85"/>
      <c r="G2" s="85"/>
      <c r="H2" s="85"/>
    </row>
    <row r="3" spans="1:9" ht="15" customHeight="1">
      <c r="A3" s="891" t="s">
        <v>5</v>
      </c>
      <c r="B3" s="918" t="s">
        <v>390</v>
      </c>
      <c r="C3" s="919" t="s">
        <v>278</v>
      </c>
      <c r="D3" s="921" t="s">
        <v>8</v>
      </c>
      <c r="E3" s="921"/>
      <c r="F3" s="921" t="s">
        <v>7</v>
      </c>
      <c r="G3" s="921"/>
      <c r="H3" s="922" t="s">
        <v>279</v>
      </c>
      <c r="I3" s="924" t="s">
        <v>189</v>
      </c>
    </row>
    <row r="4" spans="1:9" ht="14.1" customHeight="1">
      <c r="A4" s="891"/>
      <c r="B4" s="918"/>
      <c r="C4" s="920"/>
      <c r="D4" s="482" t="s">
        <v>13</v>
      </c>
      <c r="E4" s="483" t="s">
        <v>190</v>
      </c>
      <c r="F4" s="482" t="s">
        <v>13</v>
      </c>
      <c r="G4" s="483" t="s">
        <v>190</v>
      </c>
      <c r="H4" s="923"/>
      <c r="I4" s="924"/>
    </row>
    <row r="5" spans="1:9" ht="14.45" customHeight="1">
      <c r="A5" s="78">
        <v>1</v>
      </c>
      <c r="B5" s="873" t="s">
        <v>416</v>
      </c>
      <c r="C5" s="298">
        <v>620</v>
      </c>
      <c r="D5" s="485">
        <v>1054</v>
      </c>
      <c r="E5" s="486">
        <f>D5/H5</f>
        <v>0.50047483380816715</v>
      </c>
      <c r="F5" s="485">
        <v>1052</v>
      </c>
      <c r="G5" s="486">
        <f>F5/H5</f>
        <v>0.49952516619183285</v>
      </c>
      <c r="H5" s="485">
        <v>2106</v>
      </c>
      <c r="I5" s="791">
        <f>D5/F5</f>
        <v>1.0019011406844107</v>
      </c>
    </row>
    <row r="6" spans="1:9" ht="13.5" customHeight="1">
      <c r="A6" s="78">
        <v>2</v>
      </c>
      <c r="B6" s="874" t="s">
        <v>1478</v>
      </c>
      <c r="C6" s="298">
        <v>574</v>
      </c>
      <c r="D6" s="487">
        <v>873</v>
      </c>
      <c r="E6" s="486">
        <f t="shared" ref="E6:E12" si="0">D6/H6</f>
        <v>0.49127743387732131</v>
      </c>
      <c r="F6" s="487">
        <v>904</v>
      </c>
      <c r="G6" s="486">
        <f t="shared" ref="G6:G12" si="1">F6/H6</f>
        <v>0.50872256612267863</v>
      </c>
      <c r="H6" s="487">
        <v>1777</v>
      </c>
      <c r="I6" s="791">
        <f t="shared" ref="I6:I36" si="2">D6/F6</f>
        <v>0.96570796460176989</v>
      </c>
    </row>
    <row r="7" spans="1:9" ht="14.1" customHeight="1">
      <c r="A7" s="78">
        <v>3</v>
      </c>
      <c r="B7" s="875" t="s">
        <v>418</v>
      </c>
      <c r="C7" s="298">
        <v>371</v>
      </c>
      <c r="D7" s="96">
        <v>584</v>
      </c>
      <c r="E7" s="486">
        <f t="shared" si="0"/>
        <v>0.48545303408146301</v>
      </c>
      <c r="F7" s="96">
        <v>619</v>
      </c>
      <c r="G7" s="486">
        <f t="shared" si="1"/>
        <v>0.51454696591853699</v>
      </c>
      <c r="H7" s="96">
        <v>1203</v>
      </c>
      <c r="I7" s="791">
        <f t="shared" si="2"/>
        <v>0.94345718901453957</v>
      </c>
    </row>
    <row r="8" spans="1:9" ht="15" customHeight="1">
      <c r="A8" s="78">
        <v>4</v>
      </c>
      <c r="B8" s="875" t="s">
        <v>419</v>
      </c>
      <c r="C8" s="298">
        <v>656</v>
      </c>
      <c r="D8" s="298">
        <v>1059</v>
      </c>
      <c r="E8" s="486">
        <f t="shared" si="0"/>
        <v>0.49416705552963136</v>
      </c>
      <c r="F8" s="487">
        <v>1084</v>
      </c>
      <c r="G8" s="486">
        <f t="shared" si="1"/>
        <v>0.50583294447036864</v>
      </c>
      <c r="H8" s="485">
        <v>2143</v>
      </c>
      <c r="I8" s="791">
        <f t="shared" si="2"/>
        <v>0.97693726937269376</v>
      </c>
    </row>
    <row r="9" spans="1:9" ht="14.45" customHeight="1">
      <c r="A9" s="78">
        <v>5</v>
      </c>
      <c r="B9" s="875" t="s">
        <v>420</v>
      </c>
      <c r="C9" s="298">
        <v>396</v>
      </c>
      <c r="D9" s="298">
        <v>654</v>
      </c>
      <c r="E9" s="486">
        <f t="shared" si="0"/>
        <v>0.48842419716206126</v>
      </c>
      <c r="F9" s="487">
        <v>685</v>
      </c>
      <c r="G9" s="486">
        <f t="shared" si="1"/>
        <v>0.5115758028379388</v>
      </c>
      <c r="H9" s="485">
        <v>1339</v>
      </c>
      <c r="I9" s="791">
        <f t="shared" si="2"/>
        <v>0.95474452554744527</v>
      </c>
    </row>
    <row r="10" spans="1:9" ht="14.45" customHeight="1">
      <c r="A10" s="78">
        <v>6</v>
      </c>
      <c r="B10" s="875" t="s">
        <v>421</v>
      </c>
      <c r="C10" s="298">
        <v>425</v>
      </c>
      <c r="D10" s="485">
        <v>704</v>
      </c>
      <c r="E10" s="486">
        <f t="shared" si="0"/>
        <v>0.49858356940509913</v>
      </c>
      <c r="F10" s="487">
        <v>708</v>
      </c>
      <c r="G10" s="486">
        <f t="shared" si="1"/>
        <v>0.50141643059490082</v>
      </c>
      <c r="H10" s="485">
        <v>1412</v>
      </c>
      <c r="I10" s="791">
        <f t="shared" si="2"/>
        <v>0.99435028248587576</v>
      </c>
    </row>
    <row r="11" spans="1:9" ht="13.35" customHeight="1">
      <c r="A11" s="78">
        <v>7</v>
      </c>
      <c r="B11" s="876" t="s">
        <v>422</v>
      </c>
      <c r="C11" s="298">
        <v>96</v>
      </c>
      <c r="D11" s="485">
        <v>158</v>
      </c>
      <c r="E11" s="486">
        <f t="shared" si="0"/>
        <v>0.55052264808362372</v>
      </c>
      <c r="F11" s="485">
        <v>129</v>
      </c>
      <c r="G11" s="486">
        <f t="shared" si="1"/>
        <v>0.44947735191637633</v>
      </c>
      <c r="H11" s="485">
        <v>287</v>
      </c>
      <c r="I11" s="791">
        <f t="shared" si="2"/>
        <v>1.2248062015503876</v>
      </c>
    </row>
    <row r="12" spans="1:9" ht="14.1" customHeight="1">
      <c r="A12" s="78">
        <v>8</v>
      </c>
      <c r="B12" s="875" t="s">
        <v>423</v>
      </c>
      <c r="C12" s="298">
        <v>297</v>
      </c>
      <c r="D12" s="485">
        <v>434</v>
      </c>
      <c r="E12" s="486">
        <f t="shared" si="0"/>
        <v>0.46566523605150212</v>
      </c>
      <c r="F12" s="485">
        <v>498</v>
      </c>
      <c r="G12" s="486">
        <f t="shared" si="1"/>
        <v>0.53433476394849788</v>
      </c>
      <c r="H12" s="485">
        <v>932</v>
      </c>
      <c r="I12" s="791">
        <f t="shared" si="2"/>
        <v>0.87148594377510036</v>
      </c>
    </row>
    <row r="13" spans="1:9" ht="13.35" customHeight="1">
      <c r="A13" s="78">
        <v>9</v>
      </c>
      <c r="B13" s="875" t="s">
        <v>424</v>
      </c>
      <c r="C13" s="298">
        <v>289</v>
      </c>
      <c r="D13" s="485">
        <v>423</v>
      </c>
      <c r="E13" s="486">
        <f>D13/H13</f>
        <v>0.47688838782412629</v>
      </c>
      <c r="F13" s="485">
        <v>464</v>
      </c>
      <c r="G13" s="486">
        <f>F13/H13</f>
        <v>0.52311161217587376</v>
      </c>
      <c r="H13" s="485">
        <v>887</v>
      </c>
      <c r="I13" s="791">
        <f t="shared" si="2"/>
        <v>0.91163793103448276</v>
      </c>
    </row>
    <row r="14" spans="1:9" ht="14.1" customHeight="1">
      <c r="A14" s="78">
        <v>10</v>
      </c>
      <c r="B14" s="876" t="s">
        <v>927</v>
      </c>
      <c r="C14" s="298">
        <v>366</v>
      </c>
      <c r="D14" s="487">
        <v>545</v>
      </c>
      <c r="E14" s="486">
        <f>D14/H14</f>
        <v>0.4759825327510917</v>
      </c>
      <c r="F14" s="487">
        <v>600</v>
      </c>
      <c r="G14" s="486">
        <f>F14/H14</f>
        <v>0.5240174672489083</v>
      </c>
      <c r="H14" s="487">
        <v>1145</v>
      </c>
      <c r="I14" s="791">
        <f t="shared" si="2"/>
        <v>0.90833333333333333</v>
      </c>
    </row>
    <row r="15" spans="1:9" ht="14.45" customHeight="1">
      <c r="A15" s="78">
        <v>11</v>
      </c>
      <c r="B15" s="875" t="s">
        <v>426</v>
      </c>
      <c r="C15" s="298">
        <v>670</v>
      </c>
      <c r="D15" s="485">
        <v>957</v>
      </c>
      <c r="E15" s="486">
        <f>D15/H15</f>
        <v>0.48951406649616369</v>
      </c>
      <c r="F15" s="485">
        <v>998</v>
      </c>
      <c r="G15" s="486">
        <f>F15/H15</f>
        <v>0.51048593350383631</v>
      </c>
      <c r="H15" s="485">
        <v>1955</v>
      </c>
      <c r="I15" s="791">
        <f t="shared" si="2"/>
        <v>0.9589178356713427</v>
      </c>
    </row>
    <row r="16" spans="1:9" ht="13.35" customHeight="1">
      <c r="A16" s="78">
        <v>12</v>
      </c>
      <c r="B16" s="875" t="s">
        <v>427</v>
      </c>
      <c r="C16" s="298">
        <v>342</v>
      </c>
      <c r="D16" s="485">
        <v>529</v>
      </c>
      <c r="E16" s="486">
        <f t="shared" ref="E16:E22" si="3">D16/H16</f>
        <v>0.48576675849403123</v>
      </c>
      <c r="F16" s="485">
        <v>560</v>
      </c>
      <c r="G16" s="486">
        <f t="shared" ref="G16:G22" si="4">F16/H16</f>
        <v>0.51423324150596883</v>
      </c>
      <c r="H16" s="485">
        <v>1089</v>
      </c>
      <c r="I16" s="791">
        <f t="shared" si="2"/>
        <v>0.94464285714285712</v>
      </c>
    </row>
    <row r="17" spans="1:9" ht="14.1" customHeight="1">
      <c r="A17" s="78">
        <v>13</v>
      </c>
      <c r="B17" s="875" t="s">
        <v>428</v>
      </c>
      <c r="C17" s="298">
        <v>655</v>
      </c>
      <c r="D17" s="485">
        <v>905</v>
      </c>
      <c r="E17" s="486">
        <f t="shared" si="3"/>
        <v>0.48061603823685606</v>
      </c>
      <c r="F17" s="485">
        <v>978</v>
      </c>
      <c r="G17" s="486">
        <f t="shared" si="4"/>
        <v>0.51938396176314394</v>
      </c>
      <c r="H17" s="485">
        <v>1883</v>
      </c>
      <c r="I17" s="791">
        <f t="shared" si="2"/>
        <v>0.9253578732106339</v>
      </c>
    </row>
    <row r="18" spans="1:9" ht="14.1" customHeight="1">
      <c r="A18" s="78">
        <v>14</v>
      </c>
      <c r="B18" s="875" t="s">
        <v>429</v>
      </c>
      <c r="C18" s="298">
        <v>426</v>
      </c>
      <c r="D18" s="485">
        <v>652</v>
      </c>
      <c r="E18" s="486">
        <f t="shared" si="3"/>
        <v>0.47246376811594204</v>
      </c>
      <c r="F18" s="485">
        <v>728</v>
      </c>
      <c r="G18" s="486">
        <f t="shared" si="4"/>
        <v>0.52753623188405796</v>
      </c>
      <c r="H18" s="485">
        <v>1380</v>
      </c>
      <c r="I18" s="791">
        <f t="shared" si="2"/>
        <v>0.89560439560439564</v>
      </c>
    </row>
    <row r="19" spans="1:9" ht="15" customHeight="1">
      <c r="A19" s="78">
        <v>15</v>
      </c>
      <c r="B19" s="875" t="s">
        <v>430</v>
      </c>
      <c r="C19" s="298">
        <v>313</v>
      </c>
      <c r="D19" s="485">
        <v>515</v>
      </c>
      <c r="E19" s="486">
        <f t="shared" si="3"/>
        <v>0.5359001040582726</v>
      </c>
      <c r="F19" s="485">
        <v>446</v>
      </c>
      <c r="G19" s="486">
        <f t="shared" si="4"/>
        <v>0.46409989594172735</v>
      </c>
      <c r="H19" s="485">
        <v>961</v>
      </c>
      <c r="I19" s="791">
        <f t="shared" si="2"/>
        <v>1.1547085201793721</v>
      </c>
    </row>
    <row r="20" spans="1:9" ht="14.45" customHeight="1">
      <c r="A20" s="78">
        <v>16</v>
      </c>
      <c r="B20" s="875" t="s">
        <v>431</v>
      </c>
      <c r="C20" s="298">
        <v>468</v>
      </c>
      <c r="D20" s="485">
        <v>545</v>
      </c>
      <c r="E20" s="486">
        <f t="shared" si="3"/>
        <v>0.41350531107738997</v>
      </c>
      <c r="F20" s="485">
        <v>773</v>
      </c>
      <c r="G20" s="486">
        <f t="shared" si="4"/>
        <v>0.58649468892261003</v>
      </c>
      <c r="H20" s="485">
        <v>1318</v>
      </c>
      <c r="I20" s="791">
        <f t="shared" si="2"/>
        <v>0.70504527813712803</v>
      </c>
    </row>
    <row r="21" spans="1:9" ht="15" customHeight="1">
      <c r="A21" s="78">
        <v>17</v>
      </c>
      <c r="B21" s="875" t="s">
        <v>432</v>
      </c>
      <c r="C21" s="298">
        <v>234</v>
      </c>
      <c r="D21" s="485">
        <v>324</v>
      </c>
      <c r="E21" s="486">
        <f t="shared" si="3"/>
        <v>0.48430493273542602</v>
      </c>
      <c r="F21" s="488">
        <v>345</v>
      </c>
      <c r="G21" s="486">
        <f t="shared" si="4"/>
        <v>0.51569506726457404</v>
      </c>
      <c r="H21" s="485">
        <v>669</v>
      </c>
      <c r="I21" s="791">
        <f t="shared" si="2"/>
        <v>0.93913043478260871</v>
      </c>
    </row>
    <row r="22" spans="1:9" ht="15" customHeight="1">
      <c r="A22" s="78">
        <v>18</v>
      </c>
      <c r="B22" s="875" t="s">
        <v>433</v>
      </c>
      <c r="C22" s="298">
        <v>348</v>
      </c>
      <c r="D22" s="485">
        <v>452</v>
      </c>
      <c r="E22" s="486">
        <f t="shared" si="3"/>
        <v>0.45841784989858014</v>
      </c>
      <c r="F22" s="485">
        <v>534</v>
      </c>
      <c r="G22" s="486">
        <f t="shared" si="4"/>
        <v>0.54158215010141986</v>
      </c>
      <c r="H22" s="485">
        <v>986</v>
      </c>
      <c r="I22" s="791">
        <f t="shared" si="2"/>
        <v>0.84644194756554303</v>
      </c>
    </row>
    <row r="23" spans="1:9" ht="14.45" customHeight="1">
      <c r="A23" s="78">
        <v>19</v>
      </c>
      <c r="B23" s="875" t="s">
        <v>434</v>
      </c>
      <c r="C23" s="298">
        <v>304</v>
      </c>
      <c r="D23" s="485">
        <v>423</v>
      </c>
      <c r="E23" s="486">
        <f>D23/H23</f>
        <v>0.48177676537585423</v>
      </c>
      <c r="F23" s="485">
        <v>455</v>
      </c>
      <c r="G23" s="486">
        <f>F23/H23</f>
        <v>0.51822323462414577</v>
      </c>
      <c r="H23" s="485">
        <v>878</v>
      </c>
      <c r="I23" s="791">
        <f t="shared" si="2"/>
        <v>0.9296703296703297</v>
      </c>
    </row>
    <row r="24" spans="1:9" ht="14.1" customHeight="1">
      <c r="A24" s="78">
        <v>20</v>
      </c>
      <c r="B24" s="875" t="s">
        <v>435</v>
      </c>
      <c r="C24" s="298">
        <v>472</v>
      </c>
      <c r="D24" s="485">
        <v>649</v>
      </c>
      <c r="E24" s="486">
        <f t="shared" ref="E24:E30" si="5">D24/H24</f>
        <v>0.50271107668474047</v>
      </c>
      <c r="F24" s="485">
        <v>642</v>
      </c>
      <c r="G24" s="486">
        <f t="shared" ref="G24:G30" si="6">F24/H24</f>
        <v>0.49728892331525948</v>
      </c>
      <c r="H24" s="485">
        <v>1291</v>
      </c>
      <c r="I24" s="791">
        <f t="shared" si="2"/>
        <v>1.0109034267912773</v>
      </c>
    </row>
    <row r="25" spans="1:9" ht="15" customHeight="1">
      <c r="A25" s="78">
        <v>21</v>
      </c>
      <c r="B25" s="875" t="s">
        <v>436</v>
      </c>
      <c r="C25" s="298">
        <v>536</v>
      </c>
      <c r="D25" s="485">
        <v>813</v>
      </c>
      <c r="E25" s="486">
        <f t="shared" si="5"/>
        <v>0.44768722466960353</v>
      </c>
      <c r="F25" s="485">
        <v>1003</v>
      </c>
      <c r="G25" s="486">
        <f t="shared" si="6"/>
        <v>0.55231277533039647</v>
      </c>
      <c r="H25" s="485">
        <v>1816</v>
      </c>
      <c r="I25" s="791">
        <f t="shared" si="2"/>
        <v>0.810568295114656</v>
      </c>
    </row>
    <row r="26" spans="1:9" ht="14.1" customHeight="1">
      <c r="A26" s="78">
        <v>22</v>
      </c>
      <c r="B26" s="875" t="s">
        <v>437</v>
      </c>
      <c r="C26" s="298">
        <v>596</v>
      </c>
      <c r="D26" s="485">
        <v>832</v>
      </c>
      <c r="E26" s="486">
        <f t="shared" si="5"/>
        <v>0.46636771300448432</v>
      </c>
      <c r="F26" s="485">
        <v>952</v>
      </c>
      <c r="G26" s="486">
        <f t="shared" si="6"/>
        <v>0.53363228699551568</v>
      </c>
      <c r="H26" s="485">
        <v>1784</v>
      </c>
      <c r="I26" s="791">
        <f t="shared" si="2"/>
        <v>0.87394957983193278</v>
      </c>
    </row>
    <row r="27" spans="1:9" ht="14.1" customHeight="1">
      <c r="A27" s="78">
        <v>23</v>
      </c>
      <c r="B27" s="875" t="s">
        <v>438</v>
      </c>
      <c r="C27" s="298">
        <v>570</v>
      </c>
      <c r="D27" s="485">
        <v>952</v>
      </c>
      <c r="E27" s="486">
        <f t="shared" si="5"/>
        <v>0.48596222562531904</v>
      </c>
      <c r="F27" s="485">
        <v>1007</v>
      </c>
      <c r="G27" s="486">
        <f t="shared" si="6"/>
        <v>0.51403777437468101</v>
      </c>
      <c r="H27" s="485">
        <v>1959</v>
      </c>
      <c r="I27" s="791">
        <f t="shared" si="2"/>
        <v>0.94538232373386299</v>
      </c>
    </row>
    <row r="28" spans="1:9" ht="13.35" customHeight="1">
      <c r="A28" s="78">
        <v>24</v>
      </c>
      <c r="B28" s="875" t="s">
        <v>439</v>
      </c>
      <c r="C28" s="298">
        <v>369</v>
      </c>
      <c r="D28" s="485">
        <v>500</v>
      </c>
      <c r="E28" s="486">
        <f t="shared" si="5"/>
        <v>0.50916496945010181</v>
      </c>
      <c r="F28" s="485">
        <v>482</v>
      </c>
      <c r="G28" s="486">
        <f t="shared" si="6"/>
        <v>0.49083503054989819</v>
      </c>
      <c r="H28" s="485">
        <v>982</v>
      </c>
      <c r="I28" s="791">
        <f t="shared" si="2"/>
        <v>1.0373443983402491</v>
      </c>
    </row>
    <row r="29" spans="1:9" ht="15" customHeight="1">
      <c r="A29" s="78">
        <v>25</v>
      </c>
      <c r="B29" s="875" t="s">
        <v>440</v>
      </c>
      <c r="C29" s="298">
        <v>122</v>
      </c>
      <c r="D29" s="485">
        <v>155</v>
      </c>
      <c r="E29" s="486">
        <f t="shared" si="5"/>
        <v>0.47839506172839508</v>
      </c>
      <c r="F29" s="485">
        <v>169</v>
      </c>
      <c r="G29" s="486">
        <f t="shared" si="6"/>
        <v>0.52160493827160492</v>
      </c>
      <c r="H29" s="485">
        <v>324</v>
      </c>
      <c r="I29" s="791">
        <f t="shared" si="2"/>
        <v>0.91715976331360949</v>
      </c>
    </row>
    <row r="30" spans="1:9" ht="15" customHeight="1">
      <c r="A30" s="78">
        <v>26</v>
      </c>
      <c r="B30" s="876" t="s">
        <v>441</v>
      </c>
      <c r="C30" s="298">
        <v>178</v>
      </c>
      <c r="D30" s="487">
        <v>241</v>
      </c>
      <c r="E30" s="486">
        <f t="shared" si="5"/>
        <v>0.46705426356589147</v>
      </c>
      <c r="F30" s="487">
        <v>275</v>
      </c>
      <c r="G30" s="486">
        <f t="shared" si="6"/>
        <v>0.53294573643410847</v>
      </c>
      <c r="H30" s="487">
        <f>D30+F30</f>
        <v>516</v>
      </c>
      <c r="I30" s="791">
        <f t="shared" si="2"/>
        <v>0.87636363636363634</v>
      </c>
    </row>
    <row r="31" spans="1:9" ht="14.1" customHeight="1">
      <c r="A31" s="78">
        <v>27</v>
      </c>
      <c r="B31" s="875" t="s">
        <v>442</v>
      </c>
      <c r="C31" s="298">
        <v>1849</v>
      </c>
      <c r="D31" s="485">
        <v>2160</v>
      </c>
      <c r="E31" s="486">
        <f t="shared" ref="E31:E36" si="7">D31/H31</f>
        <v>0.50150917111678661</v>
      </c>
      <c r="F31" s="485">
        <v>2147</v>
      </c>
      <c r="G31" s="486">
        <f t="shared" ref="G31:G36" si="8">F31/H31</f>
        <v>0.49849082888321339</v>
      </c>
      <c r="H31" s="485">
        <v>4307</v>
      </c>
      <c r="I31" s="791">
        <f t="shared" si="2"/>
        <v>1.0060549604098743</v>
      </c>
    </row>
    <row r="32" spans="1:9" ht="15" customHeight="1">
      <c r="A32" s="78">
        <v>28</v>
      </c>
      <c r="B32" s="875" t="s">
        <v>443</v>
      </c>
      <c r="C32" s="298">
        <v>671</v>
      </c>
      <c r="D32" s="485">
        <v>1012</v>
      </c>
      <c r="E32" s="486">
        <f t="shared" si="7"/>
        <v>0.48098859315589354</v>
      </c>
      <c r="F32" s="485">
        <v>1092</v>
      </c>
      <c r="G32" s="486">
        <f t="shared" si="8"/>
        <v>0.51901140684410652</v>
      </c>
      <c r="H32" s="485">
        <f>D32+F32</f>
        <v>2104</v>
      </c>
      <c r="I32" s="791">
        <f t="shared" si="2"/>
        <v>0.92673992673992678</v>
      </c>
    </row>
    <row r="33" spans="1:15" ht="16.350000000000001" customHeight="1">
      <c r="A33" s="78">
        <v>29</v>
      </c>
      <c r="B33" s="875" t="s">
        <v>444</v>
      </c>
      <c r="C33" s="298">
        <v>628</v>
      </c>
      <c r="D33" s="485">
        <v>928</v>
      </c>
      <c r="E33" s="486">
        <f t="shared" si="7"/>
        <v>0.49230769230769234</v>
      </c>
      <c r="F33" s="485">
        <v>958</v>
      </c>
      <c r="G33" s="486">
        <f t="shared" si="8"/>
        <v>0.50822281167108752</v>
      </c>
      <c r="H33" s="485">
        <v>1885</v>
      </c>
      <c r="I33" s="791">
        <f t="shared" si="2"/>
        <v>0.96868475991649272</v>
      </c>
    </row>
    <row r="34" spans="1:15" ht="13.35" customHeight="1">
      <c r="A34" s="78">
        <v>30</v>
      </c>
      <c r="B34" s="875" t="s">
        <v>445</v>
      </c>
      <c r="C34" s="298">
        <v>326</v>
      </c>
      <c r="D34" s="485">
        <v>471</v>
      </c>
      <c r="E34" s="486">
        <f t="shared" si="7"/>
        <v>0.45906432748538012</v>
      </c>
      <c r="F34" s="485">
        <v>555</v>
      </c>
      <c r="G34" s="486">
        <f t="shared" si="8"/>
        <v>0.54093567251461994</v>
      </c>
      <c r="H34" s="485">
        <v>1026</v>
      </c>
      <c r="I34" s="791">
        <f t="shared" si="2"/>
        <v>0.84864864864864864</v>
      </c>
    </row>
    <row r="35" spans="1:15" ht="15.6" customHeight="1">
      <c r="A35" s="78">
        <v>31</v>
      </c>
      <c r="B35" s="877" t="s">
        <v>446</v>
      </c>
      <c r="C35" s="489">
        <v>206</v>
      </c>
      <c r="D35" s="490">
        <v>291</v>
      </c>
      <c r="E35" s="491">
        <f t="shared" si="7"/>
        <v>0.4809917355371901</v>
      </c>
      <c r="F35" s="490">
        <v>314</v>
      </c>
      <c r="G35" s="491">
        <f t="shared" si="8"/>
        <v>0.5190082644628099</v>
      </c>
      <c r="H35" s="490">
        <v>605</v>
      </c>
      <c r="I35" s="791">
        <f t="shared" si="2"/>
        <v>0.92675159235668791</v>
      </c>
    </row>
    <row r="36" spans="1:15" ht="15" customHeight="1">
      <c r="A36" s="78">
        <v>32</v>
      </c>
      <c r="B36" s="878" t="s">
        <v>447</v>
      </c>
      <c r="C36" s="298">
        <v>292</v>
      </c>
      <c r="D36" s="485">
        <v>443</v>
      </c>
      <c r="E36" s="486">
        <f t="shared" si="7"/>
        <v>0.46338912133891214</v>
      </c>
      <c r="F36" s="485">
        <v>513</v>
      </c>
      <c r="G36" s="486">
        <f t="shared" si="8"/>
        <v>0.53661087866108792</v>
      </c>
      <c r="H36" s="485">
        <v>956</v>
      </c>
      <c r="I36" s="791">
        <f t="shared" si="2"/>
        <v>0.8635477582846004</v>
      </c>
    </row>
    <row r="37" spans="1:15" ht="20.25" customHeight="1">
      <c r="A37" s="886" t="s">
        <v>10</v>
      </c>
      <c r="B37" s="916"/>
      <c r="C37" s="617">
        <f>SUM(C5:C36)</f>
        <v>14665</v>
      </c>
      <c r="D37" s="718">
        <f>SUM(D5:D36)</f>
        <v>21237</v>
      </c>
      <c r="E37" s="719"/>
      <c r="F37" s="718">
        <f>SUM(F5:F36)</f>
        <v>22669</v>
      </c>
      <c r="G37" s="719"/>
      <c r="H37" s="626">
        <f>SUM(H5:H36)</f>
        <v>43905</v>
      </c>
      <c r="I37" s="872">
        <f>D37/F37</f>
        <v>0.93683003220256733</v>
      </c>
      <c r="K37" s="6"/>
      <c r="L37" s="484"/>
      <c r="M37" s="484"/>
      <c r="N37" s="6"/>
      <c r="O37" s="6"/>
    </row>
    <row r="38" spans="1:15" ht="12.6" customHeight="1">
      <c r="A38" s="135"/>
      <c r="B38" s="3"/>
      <c r="C38" s="173"/>
      <c r="D38" s="173"/>
      <c r="E38" s="173"/>
      <c r="F38" s="173"/>
      <c r="G38" s="173"/>
      <c r="H38" s="173"/>
      <c r="I38" s="871"/>
    </row>
    <row r="39" spans="1:15" ht="14.1" customHeight="1">
      <c r="I39" s="75"/>
    </row>
    <row r="40" spans="1:15">
      <c r="I40" s="75"/>
    </row>
    <row r="41" spans="1:15">
      <c r="I41" s="75"/>
    </row>
    <row r="42" spans="1:15">
      <c r="I42" s="75"/>
      <c r="K42" s="3"/>
    </row>
    <row r="43" spans="1:15">
      <c r="I43" s="75"/>
    </row>
    <row r="44" spans="1:15">
      <c r="I44" s="75"/>
    </row>
    <row r="45" spans="1:15">
      <c r="I45" s="75"/>
    </row>
    <row r="46" spans="1:15">
      <c r="D46" s="174"/>
      <c r="I46" s="75"/>
    </row>
    <row r="47" spans="1:15">
      <c r="I47" s="75"/>
    </row>
    <row r="48" spans="1:15">
      <c r="I48" s="75"/>
    </row>
    <row r="49" spans="1:9">
      <c r="I49" s="75"/>
    </row>
    <row r="50" spans="1:9">
      <c r="I50" s="75"/>
    </row>
    <row r="51" spans="1:9">
      <c r="I51" s="75">
        <v>10</v>
      </c>
    </row>
    <row r="52" spans="1:9" ht="15" customHeight="1">
      <c r="I52" s="75"/>
    </row>
    <row r="53" spans="1:9" ht="15.75">
      <c r="B53" s="1"/>
      <c r="C53" s="57"/>
      <c r="I53" s="75"/>
    </row>
    <row r="54" spans="1:9" s="6" customFormat="1">
      <c r="A54" s="251"/>
      <c r="C54" s="250"/>
      <c r="D54" s="250"/>
      <c r="E54" s="250"/>
      <c r="F54" s="250"/>
      <c r="G54" s="250"/>
      <c r="H54" s="250"/>
      <c r="I54" s="75"/>
    </row>
    <row r="55" spans="1:9">
      <c r="I55" s="75"/>
    </row>
    <row r="56" spans="1:9">
      <c r="I56" s="75"/>
    </row>
    <row r="57" spans="1:9">
      <c r="I57" s="75"/>
    </row>
    <row r="58" spans="1:9">
      <c r="I58" s="75"/>
    </row>
    <row r="59" spans="1:9">
      <c r="I59" s="75"/>
    </row>
    <row r="60" spans="1:9">
      <c r="I60" s="75"/>
    </row>
    <row r="61" spans="1:9">
      <c r="I61" s="75"/>
    </row>
    <row r="62" spans="1:9">
      <c r="I62" s="75"/>
    </row>
    <row r="63" spans="1:9">
      <c r="I63" s="75"/>
    </row>
    <row r="64" spans="1:9">
      <c r="I64" s="75"/>
    </row>
    <row r="65" spans="1:9">
      <c r="A65" s="75"/>
      <c r="C65" s="75"/>
      <c r="D65" s="75"/>
      <c r="E65" s="75"/>
      <c r="F65" s="75"/>
      <c r="G65" s="75"/>
      <c r="H65" s="75"/>
      <c r="I65" s="75"/>
    </row>
    <row r="66" spans="1:9">
      <c r="A66" s="75"/>
      <c r="C66" s="75"/>
      <c r="D66" s="75"/>
      <c r="E66" s="75"/>
      <c r="F66" s="75"/>
      <c r="G66" s="75"/>
      <c r="H66" s="75"/>
      <c r="I66" s="75"/>
    </row>
    <row r="67" spans="1:9">
      <c r="A67" s="75"/>
      <c r="C67" s="75"/>
      <c r="D67" s="75"/>
      <c r="E67" s="75"/>
      <c r="F67" s="75"/>
      <c r="G67" s="75"/>
      <c r="H67" s="75"/>
      <c r="I67" s="75"/>
    </row>
    <row r="68" spans="1:9">
      <c r="A68" s="75"/>
      <c r="C68" s="75"/>
      <c r="D68" s="75"/>
      <c r="E68" s="75"/>
      <c r="F68" s="75"/>
      <c r="G68" s="75"/>
      <c r="H68" s="75"/>
      <c r="I68" s="75"/>
    </row>
    <row r="69" spans="1:9">
      <c r="A69" s="75"/>
      <c r="C69" s="75"/>
      <c r="D69" s="75"/>
      <c r="E69" s="75"/>
      <c r="F69" s="75"/>
      <c r="G69" s="75"/>
      <c r="H69" s="75"/>
      <c r="I69" s="75"/>
    </row>
    <row r="70" spans="1:9">
      <c r="A70" s="75"/>
      <c r="C70" s="75"/>
      <c r="D70" s="75"/>
      <c r="E70" s="75"/>
      <c r="F70" s="75"/>
      <c r="G70" s="75"/>
      <c r="H70" s="75"/>
      <c r="I70" s="75"/>
    </row>
    <row r="71" spans="1:9">
      <c r="A71" s="75"/>
      <c r="C71" s="75"/>
      <c r="D71" s="75"/>
      <c r="E71" s="75"/>
      <c r="F71" s="75"/>
      <c r="G71" s="75"/>
      <c r="H71" s="75"/>
      <c r="I71" s="75"/>
    </row>
    <row r="72" spans="1:9">
      <c r="A72" s="75"/>
      <c r="C72" s="75"/>
      <c r="D72" s="75"/>
      <c r="E72" s="75"/>
      <c r="F72" s="75"/>
      <c r="G72" s="75"/>
      <c r="H72" s="75"/>
      <c r="I72" s="75"/>
    </row>
    <row r="73" spans="1:9">
      <c r="A73" s="75"/>
      <c r="C73" s="75"/>
      <c r="D73" s="75"/>
      <c r="E73" s="75"/>
      <c r="F73" s="75"/>
      <c r="G73" s="75"/>
      <c r="H73" s="75"/>
      <c r="I73" s="75"/>
    </row>
    <row r="74" spans="1:9">
      <c r="A74" s="75"/>
      <c r="C74" s="75"/>
      <c r="D74" s="75"/>
      <c r="E74" s="75"/>
      <c r="F74" s="75"/>
      <c r="G74" s="75"/>
      <c r="H74" s="75"/>
      <c r="I74" s="75"/>
    </row>
    <row r="75" spans="1:9">
      <c r="I75" s="75"/>
    </row>
    <row r="76" spans="1:9">
      <c r="I76" s="75"/>
    </row>
    <row r="77" spans="1:9">
      <c r="I77" s="75"/>
    </row>
    <row r="78" spans="1:9">
      <c r="I78" s="75"/>
    </row>
    <row r="79" spans="1:9">
      <c r="I79" s="75"/>
    </row>
    <row r="80" spans="1:9">
      <c r="I80" s="75"/>
    </row>
    <row r="81" spans="9:9">
      <c r="I81" s="75"/>
    </row>
    <row r="82" spans="9:9">
      <c r="I82" s="75"/>
    </row>
    <row r="83" spans="9:9">
      <c r="I83" s="75"/>
    </row>
    <row r="84" spans="9:9">
      <c r="I84" s="75"/>
    </row>
    <row r="85" spans="9:9">
      <c r="I85" s="75"/>
    </row>
    <row r="86" spans="9:9">
      <c r="I86" s="75"/>
    </row>
    <row r="87" spans="9:9">
      <c r="I87" s="75"/>
    </row>
    <row r="88" spans="9:9">
      <c r="I88" s="75"/>
    </row>
    <row r="89" spans="9:9">
      <c r="I89" s="75"/>
    </row>
    <row r="90" spans="9:9">
      <c r="I90" s="75"/>
    </row>
    <row r="91" spans="9:9">
      <c r="I91" s="75"/>
    </row>
    <row r="92" spans="9:9">
      <c r="I92" s="75"/>
    </row>
    <row r="93" spans="9:9">
      <c r="I93" s="75"/>
    </row>
    <row r="94" spans="9:9">
      <c r="I94" s="75"/>
    </row>
    <row r="95" spans="9:9">
      <c r="I95" s="75"/>
    </row>
    <row r="96" spans="9:9">
      <c r="I96" s="75"/>
    </row>
    <row r="97" spans="9:9">
      <c r="I97" s="75"/>
    </row>
    <row r="98" spans="9:9">
      <c r="I98" s="75"/>
    </row>
    <row r="99" spans="9:9">
      <c r="I99" s="75"/>
    </row>
    <row r="100" spans="9:9">
      <c r="I100" s="75"/>
    </row>
    <row r="101" spans="9:9">
      <c r="I101" s="75"/>
    </row>
    <row r="102" spans="9:9">
      <c r="I102" s="75"/>
    </row>
    <row r="103" spans="9:9">
      <c r="I103" s="75"/>
    </row>
    <row r="104" spans="9:9">
      <c r="I104" s="75"/>
    </row>
    <row r="105" spans="9:9">
      <c r="I105" s="75"/>
    </row>
    <row r="106" spans="9:9">
      <c r="I106" s="75"/>
    </row>
    <row r="107" spans="9:9">
      <c r="I107" s="75"/>
    </row>
    <row r="108" spans="9:9">
      <c r="I108" s="75"/>
    </row>
    <row r="109" spans="9:9">
      <c r="I109" s="75"/>
    </row>
    <row r="110" spans="9:9">
      <c r="I110" s="75"/>
    </row>
    <row r="111" spans="9:9">
      <c r="I111" s="75"/>
    </row>
    <row r="112" spans="9:9">
      <c r="I112" s="75"/>
    </row>
    <row r="113" spans="9:9">
      <c r="I113" s="75"/>
    </row>
    <row r="114" spans="9:9">
      <c r="I114" s="75"/>
    </row>
    <row r="115" spans="9:9">
      <c r="I115" s="75"/>
    </row>
    <row r="116" spans="9:9">
      <c r="I116" s="75"/>
    </row>
    <row r="117" spans="9:9">
      <c r="I117" s="75"/>
    </row>
    <row r="118" spans="9:9">
      <c r="I118" s="75"/>
    </row>
    <row r="119" spans="9:9">
      <c r="I119" s="75"/>
    </row>
    <row r="120" spans="9:9">
      <c r="I120" s="75"/>
    </row>
    <row r="121" spans="9:9">
      <c r="I121" s="75"/>
    </row>
    <row r="122" spans="9:9">
      <c r="I122" s="75"/>
    </row>
    <row r="123" spans="9:9">
      <c r="I123" s="75"/>
    </row>
    <row r="124" spans="9:9">
      <c r="I124" s="75"/>
    </row>
    <row r="125" spans="9:9">
      <c r="I125" s="75"/>
    </row>
    <row r="126" spans="9:9">
      <c r="I126" s="75"/>
    </row>
    <row r="127" spans="9:9">
      <c r="I127" s="75"/>
    </row>
    <row r="128" spans="9:9">
      <c r="I128" s="75"/>
    </row>
    <row r="129" spans="9:9">
      <c r="I129" s="75"/>
    </row>
    <row r="130" spans="9:9">
      <c r="I130" s="75"/>
    </row>
    <row r="131" spans="9:9">
      <c r="I131" s="75"/>
    </row>
    <row r="132" spans="9:9">
      <c r="I132" s="75"/>
    </row>
    <row r="133" spans="9:9">
      <c r="I133" s="75"/>
    </row>
    <row r="134" spans="9:9">
      <c r="I134" s="75"/>
    </row>
    <row r="135" spans="9:9">
      <c r="I135" s="75"/>
    </row>
    <row r="136" spans="9:9">
      <c r="I136" s="75"/>
    </row>
    <row r="137" spans="9:9">
      <c r="I137" s="75"/>
    </row>
    <row r="138" spans="9:9">
      <c r="I138" s="75"/>
    </row>
    <row r="139" spans="9:9">
      <c r="I139" s="75"/>
    </row>
    <row r="140" spans="9:9">
      <c r="I140" s="75"/>
    </row>
    <row r="141" spans="9:9">
      <c r="I141" s="75"/>
    </row>
    <row r="142" spans="9:9">
      <c r="I142" s="75"/>
    </row>
    <row r="143" spans="9:9">
      <c r="I143" s="75"/>
    </row>
    <row r="144" spans="9:9">
      <c r="I144" s="75"/>
    </row>
    <row r="145" spans="9:9">
      <c r="I145" s="75"/>
    </row>
    <row r="146" spans="9:9">
      <c r="I146" s="75"/>
    </row>
    <row r="147" spans="9:9">
      <c r="I147" s="75"/>
    </row>
    <row r="148" spans="9:9">
      <c r="I148" s="75"/>
    </row>
    <row r="149" spans="9:9">
      <c r="I149" s="75"/>
    </row>
    <row r="150" spans="9:9">
      <c r="I150" s="75"/>
    </row>
    <row r="151" spans="9:9">
      <c r="I151" s="75"/>
    </row>
    <row r="152" spans="9:9">
      <c r="I152" s="75"/>
    </row>
    <row r="153" spans="9:9">
      <c r="I153" s="75"/>
    </row>
    <row r="154" spans="9:9">
      <c r="I154" s="75"/>
    </row>
    <row r="155" spans="9:9">
      <c r="I155" s="75"/>
    </row>
    <row r="156" spans="9:9">
      <c r="I156" s="75"/>
    </row>
    <row r="157" spans="9:9">
      <c r="I157" s="75"/>
    </row>
    <row r="158" spans="9:9">
      <c r="I158" s="75"/>
    </row>
    <row r="159" spans="9:9">
      <c r="I159" s="75"/>
    </row>
    <row r="160" spans="9:9">
      <c r="I160" s="75"/>
    </row>
    <row r="161" spans="9:9">
      <c r="I161" s="75"/>
    </row>
    <row r="162" spans="9:9">
      <c r="I162" s="75"/>
    </row>
    <row r="163" spans="9:9">
      <c r="I163" s="75"/>
    </row>
    <row r="164" spans="9:9">
      <c r="I164" s="75"/>
    </row>
    <row r="165" spans="9:9">
      <c r="I165" s="75"/>
    </row>
    <row r="166" spans="9:9">
      <c r="I166" s="75"/>
    </row>
    <row r="167" spans="9:9">
      <c r="I167" s="75"/>
    </row>
    <row r="168" spans="9:9">
      <c r="I168" s="75"/>
    </row>
    <row r="169" spans="9:9">
      <c r="I169" s="75"/>
    </row>
    <row r="170" spans="9:9">
      <c r="I170" s="75"/>
    </row>
    <row r="171" spans="9:9">
      <c r="I171" s="75"/>
    </row>
    <row r="172" spans="9:9">
      <c r="I172" s="75"/>
    </row>
    <row r="173" spans="9:9">
      <c r="I173" s="75"/>
    </row>
    <row r="174" spans="9:9">
      <c r="I174" s="75"/>
    </row>
    <row r="175" spans="9:9">
      <c r="I175" s="75"/>
    </row>
    <row r="176" spans="9:9">
      <c r="I176" s="75"/>
    </row>
    <row r="177" spans="9:9">
      <c r="I177" s="75"/>
    </row>
    <row r="178" spans="9:9">
      <c r="I178" s="75"/>
    </row>
    <row r="179" spans="9:9">
      <c r="I179" s="75"/>
    </row>
    <row r="180" spans="9:9">
      <c r="I180" s="75"/>
    </row>
    <row r="181" spans="9:9">
      <c r="I181" s="75"/>
    </row>
    <row r="182" spans="9:9">
      <c r="I182" s="75"/>
    </row>
    <row r="183" spans="9:9">
      <c r="I183" s="75"/>
    </row>
    <row r="184" spans="9:9">
      <c r="I184" s="75"/>
    </row>
    <row r="185" spans="9:9">
      <c r="I185" s="75"/>
    </row>
    <row r="186" spans="9:9">
      <c r="I186" s="75"/>
    </row>
    <row r="187" spans="9:9">
      <c r="I187" s="75"/>
    </row>
    <row r="188" spans="9:9">
      <c r="I188" s="75"/>
    </row>
    <row r="189" spans="9:9">
      <c r="I189" s="75"/>
    </row>
    <row r="190" spans="9:9">
      <c r="I190" s="75"/>
    </row>
    <row r="191" spans="9:9">
      <c r="I191" s="75"/>
    </row>
    <row r="192" spans="9:9">
      <c r="I192" s="75"/>
    </row>
    <row r="193" spans="9:9">
      <c r="I193" s="75"/>
    </row>
    <row r="194" spans="9:9">
      <c r="I194" s="75"/>
    </row>
    <row r="195" spans="9:9">
      <c r="I195" s="75"/>
    </row>
    <row r="196" spans="9:9">
      <c r="I196" s="75"/>
    </row>
    <row r="197" spans="9:9">
      <c r="I197" s="75"/>
    </row>
    <row r="198" spans="9:9">
      <c r="I198" s="75"/>
    </row>
    <row r="199" spans="9:9">
      <c r="I199" s="75"/>
    </row>
    <row r="200" spans="9:9">
      <c r="I200" s="75"/>
    </row>
    <row r="201" spans="9:9">
      <c r="I201" s="75"/>
    </row>
    <row r="202" spans="9:9">
      <c r="I202" s="75"/>
    </row>
    <row r="203" spans="9:9">
      <c r="I203" s="75"/>
    </row>
    <row r="204" spans="9:9">
      <c r="I204" s="75"/>
    </row>
    <row r="205" spans="9:9">
      <c r="I205" s="75"/>
    </row>
    <row r="206" spans="9:9">
      <c r="I206" s="75"/>
    </row>
    <row r="207" spans="9:9">
      <c r="I207" s="75"/>
    </row>
    <row r="208" spans="9:9">
      <c r="I208" s="75"/>
    </row>
    <row r="209" spans="9:9">
      <c r="I209" s="75"/>
    </row>
    <row r="210" spans="9:9">
      <c r="I210" s="75"/>
    </row>
    <row r="211" spans="9:9">
      <c r="I211" s="75"/>
    </row>
    <row r="212" spans="9:9">
      <c r="I212" s="75"/>
    </row>
    <row r="213" spans="9:9">
      <c r="I213" s="75"/>
    </row>
    <row r="214" spans="9:9">
      <c r="I214" s="75"/>
    </row>
    <row r="215" spans="9:9">
      <c r="I215" s="75"/>
    </row>
    <row r="216" spans="9:9">
      <c r="I216" s="75"/>
    </row>
    <row r="217" spans="9:9">
      <c r="I217" s="75"/>
    </row>
    <row r="218" spans="9:9">
      <c r="I218" s="75"/>
    </row>
    <row r="219" spans="9:9">
      <c r="I219" s="75"/>
    </row>
    <row r="220" spans="9:9">
      <c r="I220" s="75"/>
    </row>
    <row r="221" spans="9:9">
      <c r="I221" s="75"/>
    </row>
    <row r="222" spans="9:9">
      <c r="I222" s="75"/>
    </row>
    <row r="223" spans="9:9">
      <c r="I223" s="75"/>
    </row>
    <row r="224" spans="9:9">
      <c r="I224" s="75"/>
    </row>
    <row r="225" spans="9:9">
      <c r="I225" s="75"/>
    </row>
    <row r="226" spans="9:9">
      <c r="I226" s="75"/>
    </row>
    <row r="227" spans="9:9">
      <c r="I227" s="75"/>
    </row>
    <row r="228" spans="9:9">
      <c r="I228" s="75"/>
    </row>
    <row r="229" spans="9:9">
      <c r="I229" s="75"/>
    </row>
    <row r="230" spans="9:9">
      <c r="I230" s="75"/>
    </row>
    <row r="231" spans="9:9">
      <c r="I231" s="75"/>
    </row>
    <row r="232" spans="9:9">
      <c r="I232" s="75"/>
    </row>
    <row r="233" spans="9:9">
      <c r="I233" s="75"/>
    </row>
    <row r="234" spans="9:9">
      <c r="I234" s="75"/>
    </row>
    <row r="235" spans="9:9">
      <c r="I235" s="75"/>
    </row>
    <row r="236" spans="9:9">
      <c r="I236" s="75"/>
    </row>
    <row r="237" spans="9:9">
      <c r="I237" s="75"/>
    </row>
    <row r="238" spans="9:9">
      <c r="I238" s="75"/>
    </row>
    <row r="239" spans="9:9">
      <c r="I239" s="75"/>
    </row>
    <row r="240" spans="9:9">
      <c r="I240" s="75"/>
    </row>
    <row r="241" spans="9:9">
      <c r="I241" s="75"/>
    </row>
    <row r="242" spans="9:9">
      <c r="I242" s="75"/>
    </row>
    <row r="243" spans="9:9">
      <c r="I243" s="75"/>
    </row>
    <row r="244" spans="9:9">
      <c r="I244" s="75"/>
    </row>
    <row r="245" spans="9:9">
      <c r="I245" s="75"/>
    </row>
    <row r="246" spans="9:9">
      <c r="I246" s="75"/>
    </row>
    <row r="247" spans="9:9">
      <c r="I247" s="75"/>
    </row>
    <row r="248" spans="9:9">
      <c r="I248" s="75"/>
    </row>
    <row r="249" spans="9:9">
      <c r="I249" s="75"/>
    </row>
    <row r="250" spans="9:9">
      <c r="I250" s="75"/>
    </row>
    <row r="251" spans="9:9">
      <c r="I251" s="75"/>
    </row>
    <row r="252" spans="9:9">
      <c r="I252" s="75"/>
    </row>
    <row r="253" spans="9:9">
      <c r="I253" s="75"/>
    </row>
    <row r="254" spans="9:9">
      <c r="I254" s="75"/>
    </row>
    <row r="255" spans="9:9">
      <c r="I255" s="75"/>
    </row>
    <row r="256" spans="9:9">
      <c r="I256" s="75"/>
    </row>
    <row r="257" spans="9:9">
      <c r="I257" s="75"/>
    </row>
    <row r="258" spans="9:9">
      <c r="I258" s="75"/>
    </row>
    <row r="259" spans="9:9">
      <c r="I259" s="75"/>
    </row>
    <row r="260" spans="9:9">
      <c r="I260" s="75"/>
    </row>
    <row r="261" spans="9:9">
      <c r="I261" s="75"/>
    </row>
    <row r="262" spans="9:9">
      <c r="I262" s="75"/>
    </row>
    <row r="263" spans="9:9">
      <c r="I263" s="75"/>
    </row>
    <row r="264" spans="9:9">
      <c r="I264" s="75"/>
    </row>
    <row r="265" spans="9:9">
      <c r="I265" s="75"/>
    </row>
    <row r="266" spans="9:9">
      <c r="I266" s="75"/>
    </row>
    <row r="267" spans="9:9">
      <c r="I267" s="75"/>
    </row>
    <row r="268" spans="9:9">
      <c r="I268" s="75"/>
    </row>
    <row r="269" spans="9:9">
      <c r="I269" s="75"/>
    </row>
    <row r="270" spans="9:9">
      <c r="I270" s="75"/>
    </row>
    <row r="271" spans="9:9">
      <c r="I271" s="75"/>
    </row>
    <row r="272" spans="9:9">
      <c r="I272" s="75"/>
    </row>
    <row r="273" spans="9:9">
      <c r="I273" s="75"/>
    </row>
    <row r="274" spans="9:9">
      <c r="I274" s="75"/>
    </row>
    <row r="275" spans="9:9">
      <c r="I275" s="75"/>
    </row>
    <row r="276" spans="9:9">
      <c r="I276" s="75"/>
    </row>
    <row r="277" spans="9:9">
      <c r="I277" s="75"/>
    </row>
    <row r="278" spans="9:9">
      <c r="I278" s="75"/>
    </row>
    <row r="279" spans="9:9">
      <c r="I279" s="75"/>
    </row>
    <row r="280" spans="9:9">
      <c r="I280" s="75"/>
    </row>
    <row r="281" spans="9:9">
      <c r="I281" s="75"/>
    </row>
    <row r="282" spans="9:9">
      <c r="I282" s="75"/>
    </row>
    <row r="283" spans="9:9">
      <c r="I283" s="75"/>
    </row>
    <row r="284" spans="9:9">
      <c r="I284" s="75"/>
    </row>
    <row r="285" spans="9:9">
      <c r="I285" s="75"/>
    </row>
    <row r="286" spans="9:9">
      <c r="I286" s="75"/>
    </row>
    <row r="287" spans="9:9">
      <c r="I287" s="75"/>
    </row>
    <row r="288" spans="9:9">
      <c r="I288" s="75"/>
    </row>
    <row r="289" spans="9:9">
      <c r="I289" s="75"/>
    </row>
    <row r="290" spans="9:9">
      <c r="I290" s="75"/>
    </row>
    <row r="291" spans="9:9">
      <c r="I291" s="75"/>
    </row>
    <row r="292" spans="9:9">
      <c r="I292" s="75"/>
    </row>
    <row r="293" spans="9:9">
      <c r="I293" s="75"/>
    </row>
    <row r="294" spans="9:9">
      <c r="I294" s="75"/>
    </row>
    <row r="295" spans="9:9">
      <c r="I295" s="75"/>
    </row>
    <row r="296" spans="9:9">
      <c r="I296" s="75"/>
    </row>
    <row r="297" spans="9:9">
      <c r="I297" s="75"/>
    </row>
    <row r="298" spans="9:9">
      <c r="I298" s="75"/>
    </row>
    <row r="299" spans="9:9">
      <c r="I299" s="75"/>
    </row>
    <row r="300" spans="9:9">
      <c r="I300" s="75"/>
    </row>
    <row r="301" spans="9:9">
      <c r="I301" s="75"/>
    </row>
    <row r="302" spans="9:9">
      <c r="I302" s="75"/>
    </row>
    <row r="303" spans="9:9">
      <c r="I303" s="75"/>
    </row>
    <row r="304" spans="9:9">
      <c r="I304" s="75"/>
    </row>
    <row r="305" spans="9:9">
      <c r="I305" s="75"/>
    </row>
    <row r="306" spans="9:9">
      <c r="I306" s="75"/>
    </row>
    <row r="307" spans="9:9">
      <c r="I307" s="75"/>
    </row>
    <row r="308" spans="9:9">
      <c r="I308" s="75"/>
    </row>
    <row r="309" spans="9:9">
      <c r="I309" s="75"/>
    </row>
    <row r="310" spans="9:9">
      <c r="I310" s="75"/>
    </row>
    <row r="311" spans="9:9">
      <c r="I311" s="75"/>
    </row>
    <row r="312" spans="9:9">
      <c r="I312" s="75"/>
    </row>
    <row r="313" spans="9:9">
      <c r="I313" s="75"/>
    </row>
    <row r="314" spans="9:9">
      <c r="I314" s="75"/>
    </row>
    <row r="315" spans="9:9">
      <c r="I315" s="75"/>
    </row>
    <row r="316" spans="9:9">
      <c r="I316" s="75"/>
    </row>
    <row r="317" spans="9:9">
      <c r="I317" s="75"/>
    </row>
    <row r="318" spans="9:9">
      <c r="I318" s="75"/>
    </row>
    <row r="319" spans="9:9">
      <c r="I319" s="75"/>
    </row>
    <row r="320" spans="9:9">
      <c r="I320" s="75"/>
    </row>
    <row r="321" spans="9:9">
      <c r="I321" s="75"/>
    </row>
    <row r="322" spans="9:9">
      <c r="I322" s="75"/>
    </row>
    <row r="323" spans="9:9">
      <c r="I323" s="75"/>
    </row>
    <row r="324" spans="9:9">
      <c r="I324" s="75"/>
    </row>
    <row r="325" spans="9:9">
      <c r="I325" s="75"/>
    </row>
    <row r="326" spans="9:9">
      <c r="I326" s="75"/>
    </row>
    <row r="327" spans="9:9">
      <c r="I327" s="75"/>
    </row>
    <row r="328" spans="9:9">
      <c r="I328" s="75"/>
    </row>
    <row r="329" spans="9:9">
      <c r="I329" s="75"/>
    </row>
    <row r="330" spans="9:9">
      <c r="I330" s="75"/>
    </row>
    <row r="331" spans="9:9">
      <c r="I331" s="75"/>
    </row>
    <row r="332" spans="9:9">
      <c r="I332" s="75"/>
    </row>
    <row r="333" spans="9:9">
      <c r="I333" s="75"/>
    </row>
    <row r="334" spans="9:9">
      <c r="I334" s="75"/>
    </row>
    <row r="335" spans="9:9">
      <c r="I335" s="75"/>
    </row>
    <row r="336" spans="9:9">
      <c r="I336" s="75"/>
    </row>
    <row r="337" spans="9:9">
      <c r="I337" s="75"/>
    </row>
    <row r="338" spans="9:9">
      <c r="I338" s="75"/>
    </row>
    <row r="339" spans="9:9">
      <c r="I339" s="75"/>
    </row>
    <row r="340" spans="9:9">
      <c r="I340" s="75"/>
    </row>
    <row r="341" spans="9:9">
      <c r="I341" s="75"/>
    </row>
    <row r="342" spans="9:9">
      <c r="I342" s="75"/>
    </row>
    <row r="343" spans="9:9">
      <c r="I343" s="75"/>
    </row>
    <row r="344" spans="9:9">
      <c r="I344" s="75"/>
    </row>
    <row r="345" spans="9:9">
      <c r="I345" s="75"/>
    </row>
    <row r="346" spans="9:9">
      <c r="I346" s="75"/>
    </row>
    <row r="347" spans="9:9">
      <c r="I347" s="75"/>
    </row>
    <row r="348" spans="9:9">
      <c r="I348" s="75"/>
    </row>
    <row r="349" spans="9:9">
      <c r="I349" s="75"/>
    </row>
    <row r="350" spans="9:9">
      <c r="I350" s="75"/>
    </row>
    <row r="351" spans="9:9">
      <c r="I351" s="75"/>
    </row>
    <row r="352" spans="9:9">
      <c r="I352" s="75"/>
    </row>
    <row r="353" spans="9:9">
      <c r="I353" s="75"/>
    </row>
    <row r="354" spans="9:9">
      <c r="I354" s="75"/>
    </row>
    <row r="355" spans="9:9">
      <c r="I355" s="75"/>
    </row>
    <row r="356" spans="9:9">
      <c r="I356" s="75"/>
    </row>
    <row r="357" spans="9:9">
      <c r="I357" s="75"/>
    </row>
    <row r="358" spans="9:9">
      <c r="I358" s="75"/>
    </row>
    <row r="359" spans="9:9">
      <c r="I359" s="75"/>
    </row>
    <row r="360" spans="9:9">
      <c r="I360" s="75"/>
    </row>
    <row r="361" spans="9:9">
      <c r="I361" s="75"/>
    </row>
    <row r="362" spans="9:9">
      <c r="I362" s="75"/>
    </row>
    <row r="363" spans="9:9">
      <c r="I363" s="75"/>
    </row>
    <row r="364" spans="9:9">
      <c r="I364" s="75"/>
    </row>
    <row r="365" spans="9:9">
      <c r="I365" s="75"/>
    </row>
    <row r="366" spans="9:9">
      <c r="I366" s="75"/>
    </row>
    <row r="367" spans="9:9">
      <c r="I367" s="75"/>
    </row>
    <row r="368" spans="9:9">
      <c r="I368" s="75"/>
    </row>
    <row r="369" spans="9:9">
      <c r="I369" s="75"/>
    </row>
    <row r="370" spans="9:9">
      <c r="I370" s="75"/>
    </row>
    <row r="371" spans="9:9">
      <c r="I371" s="75"/>
    </row>
    <row r="372" spans="9:9">
      <c r="I372" s="75"/>
    </row>
    <row r="373" spans="9:9">
      <c r="I373" s="75"/>
    </row>
    <row r="374" spans="9:9">
      <c r="I374" s="75"/>
    </row>
    <row r="375" spans="9:9">
      <c r="I375" s="75"/>
    </row>
    <row r="376" spans="9:9">
      <c r="I376" s="75"/>
    </row>
    <row r="377" spans="9:9">
      <c r="I377" s="75"/>
    </row>
    <row r="378" spans="9:9">
      <c r="I378" s="75"/>
    </row>
    <row r="379" spans="9:9">
      <c r="I379" s="75"/>
    </row>
    <row r="380" spans="9:9">
      <c r="I380" s="75"/>
    </row>
    <row r="381" spans="9:9">
      <c r="I381" s="75"/>
    </row>
    <row r="382" spans="9:9">
      <c r="I382" s="75"/>
    </row>
    <row r="383" spans="9:9">
      <c r="I383" s="75"/>
    </row>
    <row r="384" spans="9:9">
      <c r="I384" s="75"/>
    </row>
    <row r="385" spans="9:9">
      <c r="I385" s="75"/>
    </row>
    <row r="386" spans="9:9">
      <c r="I386" s="75"/>
    </row>
    <row r="387" spans="9:9">
      <c r="I387" s="75"/>
    </row>
    <row r="388" spans="9:9">
      <c r="I388" s="75"/>
    </row>
    <row r="389" spans="9:9">
      <c r="I389" s="75"/>
    </row>
    <row r="390" spans="9:9">
      <c r="I390" s="75"/>
    </row>
    <row r="391" spans="9:9">
      <c r="I391" s="75"/>
    </row>
    <row r="392" spans="9:9">
      <c r="I392" s="75"/>
    </row>
    <row r="393" spans="9:9">
      <c r="I393" s="75"/>
    </row>
    <row r="394" spans="9:9">
      <c r="I394" s="75"/>
    </row>
    <row r="395" spans="9:9">
      <c r="I395" s="75"/>
    </row>
    <row r="396" spans="9:9">
      <c r="I396" s="75"/>
    </row>
    <row r="397" spans="9:9">
      <c r="I397" s="75"/>
    </row>
    <row r="398" spans="9:9">
      <c r="I398" s="75"/>
    </row>
    <row r="399" spans="9:9">
      <c r="I399" s="75"/>
    </row>
    <row r="400" spans="9:9">
      <c r="I400" s="75"/>
    </row>
    <row r="401" spans="9:9">
      <c r="I401" s="75"/>
    </row>
    <row r="402" spans="9:9">
      <c r="I402" s="75"/>
    </row>
    <row r="403" spans="9:9">
      <c r="I403" s="75"/>
    </row>
    <row r="404" spans="9:9">
      <c r="I404" s="75"/>
    </row>
    <row r="405" spans="9:9">
      <c r="I405" s="75"/>
    </row>
    <row r="406" spans="9:9">
      <c r="I406" s="75"/>
    </row>
    <row r="407" spans="9:9">
      <c r="I407" s="75"/>
    </row>
    <row r="408" spans="9:9">
      <c r="I408" s="75"/>
    </row>
    <row r="409" spans="9:9">
      <c r="I409" s="75"/>
    </row>
    <row r="410" spans="9:9">
      <c r="I410" s="75"/>
    </row>
    <row r="411" spans="9:9">
      <c r="I411" s="75"/>
    </row>
    <row r="412" spans="9:9">
      <c r="I412" s="75"/>
    </row>
    <row r="413" spans="9:9">
      <c r="I413" s="75"/>
    </row>
    <row r="414" spans="9:9">
      <c r="I414" s="75"/>
    </row>
    <row r="415" spans="9:9">
      <c r="I415" s="75"/>
    </row>
    <row r="416" spans="9:9">
      <c r="I416" s="75"/>
    </row>
    <row r="417" spans="9:9">
      <c r="I417" s="75"/>
    </row>
    <row r="418" spans="9:9">
      <c r="I418" s="75"/>
    </row>
    <row r="419" spans="9:9">
      <c r="I419" s="75"/>
    </row>
    <row r="420" spans="9:9">
      <c r="I420" s="75"/>
    </row>
    <row r="421" spans="9:9">
      <c r="I421" s="75"/>
    </row>
    <row r="422" spans="9:9">
      <c r="I422" s="75"/>
    </row>
    <row r="423" spans="9:9">
      <c r="I423" s="75"/>
    </row>
    <row r="424" spans="9:9">
      <c r="I424" s="75"/>
    </row>
    <row r="425" spans="9:9">
      <c r="I425" s="75"/>
    </row>
    <row r="426" spans="9:9">
      <c r="I426" s="75"/>
    </row>
    <row r="427" spans="9:9">
      <c r="I427" s="75"/>
    </row>
    <row r="428" spans="9:9">
      <c r="I428" s="75"/>
    </row>
    <row r="429" spans="9:9">
      <c r="I429" s="75"/>
    </row>
    <row r="430" spans="9:9">
      <c r="I430" s="75"/>
    </row>
    <row r="431" spans="9:9">
      <c r="I431" s="75"/>
    </row>
    <row r="432" spans="9:9">
      <c r="I432" s="75"/>
    </row>
    <row r="433" spans="9:9">
      <c r="I433" s="75"/>
    </row>
    <row r="434" spans="9:9">
      <c r="I434" s="75"/>
    </row>
    <row r="435" spans="9:9">
      <c r="I435" s="75"/>
    </row>
    <row r="436" spans="9:9">
      <c r="I436" s="75"/>
    </row>
    <row r="437" spans="9:9">
      <c r="I437" s="75"/>
    </row>
  </sheetData>
  <mergeCells count="9">
    <mergeCell ref="A37:B37"/>
    <mergeCell ref="A1:I1"/>
    <mergeCell ref="A3:A4"/>
    <mergeCell ref="B3:B4"/>
    <mergeCell ref="C3:C4"/>
    <mergeCell ref="D3:E3"/>
    <mergeCell ref="F3:G3"/>
    <mergeCell ref="H3:H4"/>
    <mergeCell ref="I3:I4"/>
  </mergeCells>
  <pageMargins left="1.2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73"/>
  <sheetViews>
    <sheetView topLeftCell="A10" workbookViewId="0">
      <selection activeCell="O47" sqref="O47"/>
    </sheetView>
  </sheetViews>
  <sheetFormatPr defaultColWidth="9.140625" defaultRowHeight="15"/>
  <cols>
    <col min="1" max="1" width="3.5703125" style="84" customWidth="1"/>
    <col min="2" max="2" width="20.5703125" style="84" customWidth="1"/>
    <col min="3" max="3" width="8.140625" style="84" customWidth="1"/>
    <col min="4" max="5" width="8.42578125" style="84" bestFit="1" customWidth="1"/>
    <col min="6" max="6" width="6.5703125" style="84" bestFit="1" customWidth="1"/>
    <col min="7" max="7" width="5.5703125" style="84" customWidth="1"/>
    <col min="8" max="8" width="6.28515625" style="84" customWidth="1"/>
    <col min="9" max="9" width="8.42578125" style="84" customWidth="1"/>
    <col min="10" max="10" width="7.140625" style="84" customWidth="1"/>
    <col min="11" max="11" width="24.5703125" style="327" customWidth="1"/>
    <col min="12" max="12" width="7.85546875" style="84" customWidth="1"/>
    <col min="13" max="16384" width="9.140625" style="84"/>
  </cols>
  <sheetData>
    <row r="1" spans="1:16" ht="23.1" customHeight="1">
      <c r="A1" s="1241" t="s">
        <v>1494</v>
      </c>
      <c r="B1" s="1241"/>
      <c r="C1" s="1241"/>
      <c r="D1" s="1241"/>
      <c r="E1" s="1241"/>
      <c r="F1" s="1241"/>
      <c r="G1" s="1241"/>
      <c r="H1" s="1241"/>
      <c r="I1" s="1241"/>
      <c r="J1" s="1241"/>
      <c r="K1" s="1241"/>
      <c r="L1" s="1241"/>
    </row>
    <row r="2" spans="1:16" s="100" customFormat="1" ht="115.5" customHeight="1">
      <c r="A2" s="1242" t="s">
        <v>216</v>
      </c>
      <c r="B2" s="1242"/>
      <c r="C2" s="343" t="s">
        <v>145</v>
      </c>
      <c r="D2" s="343" t="s">
        <v>319</v>
      </c>
      <c r="E2" s="343" t="s">
        <v>147</v>
      </c>
      <c r="F2" s="343" t="s">
        <v>146</v>
      </c>
      <c r="G2" s="343" t="s">
        <v>148</v>
      </c>
      <c r="H2" s="343" t="s">
        <v>149</v>
      </c>
      <c r="I2" s="343" t="s">
        <v>151</v>
      </c>
      <c r="J2" s="343" t="s">
        <v>150</v>
      </c>
      <c r="K2" s="343" t="s">
        <v>320</v>
      </c>
      <c r="L2" s="343" t="s">
        <v>12</v>
      </c>
      <c r="M2" s="841"/>
      <c r="N2" s="841"/>
      <c r="O2" s="841"/>
      <c r="P2" s="841"/>
    </row>
    <row r="3" spans="1:16" ht="14.1" customHeight="1">
      <c r="A3" s="344">
        <v>1</v>
      </c>
      <c r="B3" s="290" t="s">
        <v>416</v>
      </c>
      <c r="C3" s="96"/>
      <c r="D3" s="96"/>
      <c r="E3" s="96">
        <v>2</v>
      </c>
      <c r="F3" s="96"/>
      <c r="G3" s="96"/>
      <c r="H3" s="96"/>
      <c r="I3" s="96"/>
      <c r="J3" s="96">
        <v>1</v>
      </c>
      <c r="K3" s="96"/>
      <c r="L3" s="96"/>
    </row>
    <row r="4" spans="1:16" ht="27" customHeight="1">
      <c r="A4" s="344">
        <v>2</v>
      </c>
      <c r="B4" s="831" t="s">
        <v>993</v>
      </c>
      <c r="C4" s="96"/>
      <c r="D4" s="96" t="s">
        <v>1538</v>
      </c>
      <c r="E4" s="96"/>
      <c r="F4" s="96"/>
      <c r="G4" s="96"/>
      <c r="H4" s="96"/>
      <c r="I4" s="96"/>
      <c r="J4" s="96"/>
      <c r="K4" s="96"/>
      <c r="L4" s="96"/>
    </row>
    <row r="5" spans="1:16" ht="14.1" customHeight="1">
      <c r="A5" s="344">
        <v>3</v>
      </c>
      <c r="B5" s="290" t="s">
        <v>1479</v>
      </c>
      <c r="C5" s="96"/>
      <c r="D5" s="96">
        <v>9</v>
      </c>
      <c r="E5" s="96"/>
      <c r="F5" s="96"/>
      <c r="G5" s="96"/>
      <c r="H5" s="96"/>
      <c r="I5" s="96"/>
      <c r="J5" s="96"/>
      <c r="K5" s="96"/>
      <c r="L5" s="96"/>
    </row>
    <row r="6" spans="1:16" ht="14.1" customHeight="1">
      <c r="A6" s="344">
        <v>4</v>
      </c>
      <c r="B6" s="290" t="s">
        <v>419</v>
      </c>
      <c r="C6" s="96"/>
      <c r="D6" s="96"/>
      <c r="E6" s="96" t="s">
        <v>1538</v>
      </c>
      <c r="F6" s="96"/>
      <c r="G6" s="96"/>
      <c r="H6" s="96"/>
      <c r="I6" s="96"/>
      <c r="J6" s="96"/>
      <c r="K6" s="96"/>
      <c r="L6" s="96"/>
    </row>
    <row r="7" spans="1:16" ht="14.1" customHeight="1">
      <c r="A7" s="344">
        <v>5</v>
      </c>
      <c r="B7" s="290" t="s">
        <v>420</v>
      </c>
      <c r="C7" s="838" t="s">
        <v>1538</v>
      </c>
      <c r="D7" s="839"/>
      <c r="E7" s="839"/>
      <c r="F7" s="839"/>
      <c r="G7" s="839"/>
      <c r="H7" s="839"/>
      <c r="I7" s="839"/>
      <c r="J7" s="839"/>
      <c r="K7" s="839"/>
      <c r="L7" s="840"/>
    </row>
    <row r="8" spans="1:16" ht="14.1" customHeight="1">
      <c r="A8" s="344">
        <v>6</v>
      </c>
      <c r="B8" s="290" t="s">
        <v>421</v>
      </c>
      <c r="C8" s="96"/>
      <c r="D8" s="96"/>
      <c r="E8" s="96" t="s">
        <v>1538</v>
      </c>
      <c r="F8" s="96"/>
      <c r="G8" s="96"/>
      <c r="H8" s="96"/>
      <c r="I8" s="96"/>
      <c r="J8" s="96"/>
      <c r="K8" s="96"/>
      <c r="L8" s="96"/>
    </row>
    <row r="9" spans="1:16" ht="14.1" customHeight="1">
      <c r="A9" s="344">
        <v>7</v>
      </c>
      <c r="B9" s="290" t="s">
        <v>422</v>
      </c>
      <c r="C9" s="96"/>
      <c r="D9" s="96"/>
      <c r="E9" s="96"/>
      <c r="F9" s="96"/>
      <c r="G9" s="96"/>
      <c r="H9" s="96"/>
      <c r="I9" s="96"/>
      <c r="J9" s="96"/>
      <c r="K9" s="279" t="s">
        <v>1613</v>
      </c>
      <c r="L9" s="96">
        <v>1</v>
      </c>
    </row>
    <row r="10" spans="1:16" ht="14.1" customHeight="1">
      <c r="A10" s="344">
        <v>8</v>
      </c>
      <c r="B10" s="290" t="s">
        <v>423</v>
      </c>
      <c r="C10" s="96"/>
      <c r="D10" s="96" t="s">
        <v>1538</v>
      </c>
      <c r="E10" s="96"/>
      <c r="F10" s="96"/>
      <c r="G10" s="96"/>
      <c r="H10" s="96"/>
      <c r="I10" s="96"/>
      <c r="J10" s="96"/>
      <c r="K10" s="96"/>
      <c r="L10" s="96"/>
    </row>
    <row r="11" spans="1:16" ht="14.1" customHeight="1">
      <c r="A11" s="344">
        <v>9</v>
      </c>
      <c r="B11" s="290" t="s">
        <v>424</v>
      </c>
      <c r="C11" s="96" t="s">
        <v>1538</v>
      </c>
      <c r="D11" s="96"/>
      <c r="E11" s="96"/>
      <c r="F11" s="96"/>
      <c r="G11" s="96"/>
      <c r="H11" s="96"/>
      <c r="I11" s="96"/>
      <c r="J11" s="96"/>
      <c r="K11" s="96"/>
      <c r="L11" s="96"/>
    </row>
    <row r="12" spans="1:16" ht="14.1" customHeight="1">
      <c r="A12" s="344">
        <v>10</v>
      </c>
      <c r="B12" s="290" t="s">
        <v>766</v>
      </c>
      <c r="C12" s="96"/>
      <c r="D12" s="96" t="s">
        <v>1538</v>
      </c>
      <c r="E12" s="96"/>
      <c r="F12" s="96"/>
      <c r="G12" s="96"/>
      <c r="H12" s="96"/>
      <c r="I12" s="96"/>
      <c r="J12" s="96"/>
      <c r="K12" s="96"/>
      <c r="L12" s="96"/>
    </row>
    <row r="13" spans="1:16" ht="14.1" customHeight="1">
      <c r="A13" s="344">
        <v>11</v>
      </c>
      <c r="B13" s="290" t="s">
        <v>426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</row>
    <row r="14" spans="1:16" ht="14.1" customHeight="1">
      <c r="A14" s="344">
        <v>12</v>
      </c>
      <c r="B14" s="290" t="s">
        <v>427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</row>
    <row r="15" spans="1:16" ht="14.1" customHeight="1">
      <c r="A15" s="344">
        <v>13</v>
      </c>
      <c r="B15" s="290" t="s">
        <v>428</v>
      </c>
      <c r="C15" s="96"/>
      <c r="D15" s="96"/>
      <c r="E15" s="96"/>
      <c r="F15" s="96"/>
      <c r="G15" s="96"/>
      <c r="H15" s="96">
        <v>3</v>
      </c>
      <c r="I15" s="96"/>
      <c r="J15" s="96">
        <v>2</v>
      </c>
      <c r="K15" s="96"/>
      <c r="L15" s="96"/>
    </row>
    <row r="16" spans="1:16" ht="14.1" customHeight="1">
      <c r="A16" s="344">
        <v>14</v>
      </c>
      <c r="B16" s="290" t="s">
        <v>429</v>
      </c>
      <c r="C16" s="96"/>
      <c r="D16" s="96" t="s">
        <v>1538</v>
      </c>
      <c r="E16" s="96"/>
      <c r="F16" s="96"/>
      <c r="G16" s="96"/>
      <c r="H16" s="96"/>
      <c r="I16" s="96"/>
      <c r="J16" s="96"/>
      <c r="K16" s="96"/>
      <c r="L16" s="96"/>
    </row>
    <row r="17" spans="1:13" ht="14.1" customHeight="1">
      <c r="A17" s="344">
        <v>15</v>
      </c>
      <c r="B17" s="290" t="s">
        <v>430</v>
      </c>
      <c r="C17" s="96"/>
      <c r="D17" s="96" t="s">
        <v>1538</v>
      </c>
      <c r="E17" s="96"/>
      <c r="F17" s="96"/>
      <c r="G17" s="96"/>
      <c r="H17" s="96"/>
      <c r="I17" s="96"/>
      <c r="J17" s="96"/>
      <c r="K17" s="96"/>
      <c r="L17" s="96"/>
    </row>
    <row r="18" spans="1:13" ht="14.1" customHeight="1">
      <c r="A18" s="344">
        <v>16</v>
      </c>
      <c r="B18" s="290" t="s">
        <v>431</v>
      </c>
      <c r="C18" s="96"/>
      <c r="D18" s="96"/>
      <c r="E18" s="96"/>
      <c r="F18" s="96"/>
      <c r="G18" s="96"/>
      <c r="H18" s="96"/>
      <c r="I18" s="96"/>
      <c r="J18" s="96"/>
      <c r="K18" s="279" t="s">
        <v>1614</v>
      </c>
      <c r="L18" s="96"/>
    </row>
    <row r="19" spans="1:13" ht="14.1" customHeight="1">
      <c r="A19" s="344">
        <v>17</v>
      </c>
      <c r="B19" s="290" t="s">
        <v>432</v>
      </c>
      <c r="C19" s="96"/>
      <c r="D19" s="96" t="s">
        <v>1538</v>
      </c>
      <c r="E19" s="96"/>
      <c r="F19" s="96"/>
      <c r="G19" s="96"/>
      <c r="H19" s="96"/>
      <c r="I19" s="96"/>
      <c r="J19" s="96"/>
      <c r="K19" s="96"/>
      <c r="L19" s="96"/>
    </row>
    <row r="20" spans="1:13" ht="14.1" customHeight="1">
      <c r="A20" s="344">
        <v>18</v>
      </c>
      <c r="B20" s="290" t="s">
        <v>433</v>
      </c>
      <c r="C20" s="96"/>
      <c r="D20" s="96"/>
      <c r="E20" s="96" t="s">
        <v>1538</v>
      </c>
      <c r="F20" s="96"/>
      <c r="G20" s="96"/>
      <c r="H20" s="96"/>
      <c r="I20" s="96"/>
      <c r="J20" s="96"/>
      <c r="K20" s="96"/>
      <c r="L20" s="96"/>
    </row>
    <row r="21" spans="1:13" ht="14.1" customHeight="1">
      <c r="A21" s="344">
        <v>19</v>
      </c>
      <c r="B21" s="290" t="s">
        <v>434</v>
      </c>
      <c r="C21" s="96"/>
      <c r="D21" s="96"/>
      <c r="E21" s="96">
        <v>1</v>
      </c>
      <c r="F21" s="96">
        <v>2</v>
      </c>
      <c r="G21" s="96"/>
      <c r="H21" s="96"/>
      <c r="I21" s="96"/>
      <c r="J21" s="96">
        <v>1</v>
      </c>
      <c r="K21" s="96"/>
      <c r="L21" s="96"/>
    </row>
    <row r="22" spans="1:13" ht="14.1" customHeight="1">
      <c r="A22" s="344">
        <v>20</v>
      </c>
      <c r="B22" s="290" t="s">
        <v>435</v>
      </c>
      <c r="C22" s="96"/>
      <c r="D22" s="96" t="s">
        <v>1538</v>
      </c>
      <c r="E22" s="96"/>
      <c r="F22" s="96"/>
      <c r="G22" s="96"/>
      <c r="H22" s="96"/>
      <c r="I22" s="96"/>
      <c r="J22" s="96"/>
      <c r="K22" s="96"/>
      <c r="L22" s="96"/>
    </row>
    <row r="23" spans="1:13" ht="14.1" customHeight="1">
      <c r="A23" s="344">
        <v>21</v>
      </c>
      <c r="B23" s="290" t="s">
        <v>436</v>
      </c>
      <c r="C23" s="96"/>
      <c r="D23" s="96" t="s">
        <v>970</v>
      </c>
      <c r="E23" s="96"/>
      <c r="F23" s="96"/>
      <c r="G23" s="96"/>
      <c r="H23" s="96"/>
      <c r="I23" s="96"/>
      <c r="J23" s="96"/>
      <c r="K23" s="96"/>
      <c r="L23" s="96"/>
    </row>
    <row r="24" spans="1:13" ht="14.1" customHeight="1">
      <c r="A24" s="344">
        <v>22</v>
      </c>
      <c r="B24" s="290" t="s">
        <v>437</v>
      </c>
      <c r="C24" s="96">
        <v>0</v>
      </c>
      <c r="D24" s="96">
        <v>2</v>
      </c>
      <c r="E24" s="96">
        <v>2</v>
      </c>
      <c r="F24" s="96">
        <v>4</v>
      </c>
      <c r="G24" s="96">
        <v>0</v>
      </c>
      <c r="H24" s="96">
        <v>0</v>
      </c>
      <c r="I24" s="96">
        <v>0</v>
      </c>
      <c r="J24" s="96">
        <v>2</v>
      </c>
      <c r="K24" s="96">
        <v>0</v>
      </c>
      <c r="L24" s="96">
        <v>0</v>
      </c>
    </row>
    <row r="25" spans="1:13" ht="14.1" customHeight="1">
      <c r="A25" s="344">
        <v>23</v>
      </c>
      <c r="B25" s="290" t="s">
        <v>438</v>
      </c>
      <c r="C25" s="96"/>
      <c r="D25" s="96">
        <v>11</v>
      </c>
      <c r="E25" s="96">
        <v>10</v>
      </c>
      <c r="F25" s="96">
        <v>4</v>
      </c>
      <c r="G25" s="96"/>
      <c r="H25" s="96"/>
      <c r="I25" s="96">
        <v>1</v>
      </c>
      <c r="J25" s="96">
        <v>1</v>
      </c>
      <c r="K25" s="96"/>
      <c r="L25" s="96"/>
    </row>
    <row r="26" spans="1:13" ht="14.1" customHeight="1">
      <c r="A26" s="344">
        <v>24</v>
      </c>
      <c r="B26" s="290" t="s">
        <v>439</v>
      </c>
      <c r="C26" s="278"/>
      <c r="D26" s="278"/>
      <c r="E26" s="278"/>
      <c r="F26" s="278">
        <v>1</v>
      </c>
      <c r="G26" s="110"/>
      <c r="H26" s="110"/>
      <c r="I26" s="110"/>
      <c r="J26" s="110"/>
      <c r="K26" s="110"/>
      <c r="L26" s="110"/>
      <c r="M26" s="84">
        <v>80</v>
      </c>
    </row>
    <row r="27" spans="1:13" ht="36" customHeight="1">
      <c r="A27" s="344">
        <v>25</v>
      </c>
      <c r="B27" s="290" t="s">
        <v>440</v>
      </c>
      <c r="C27" s="96"/>
      <c r="D27" s="96"/>
      <c r="E27" s="96"/>
      <c r="F27" s="96"/>
      <c r="G27" s="96"/>
      <c r="H27" s="96"/>
      <c r="I27" s="96"/>
      <c r="J27" s="96"/>
      <c r="K27" s="327" t="s">
        <v>1619</v>
      </c>
      <c r="L27" s="110"/>
    </row>
    <row r="28" spans="1:13" ht="14.1" customHeight="1">
      <c r="A28" s="344">
        <v>26</v>
      </c>
      <c r="B28" s="290" t="s">
        <v>451</v>
      </c>
      <c r="C28" s="96"/>
      <c r="D28" s="96" t="s">
        <v>1538</v>
      </c>
      <c r="E28" s="96"/>
      <c r="F28" s="96"/>
      <c r="G28" s="96"/>
      <c r="H28" s="96"/>
      <c r="I28" s="96"/>
      <c r="J28" s="96"/>
      <c r="K28" s="96"/>
      <c r="L28" s="96"/>
    </row>
    <row r="29" spans="1:13" ht="14.1" customHeight="1">
      <c r="A29" s="344">
        <v>27</v>
      </c>
      <c r="B29" s="184" t="s">
        <v>1361</v>
      </c>
      <c r="C29" s="96"/>
      <c r="D29" s="96"/>
      <c r="E29" s="96">
        <v>1</v>
      </c>
      <c r="F29" s="96"/>
      <c r="G29" s="96"/>
      <c r="H29" s="96"/>
      <c r="I29" s="96"/>
      <c r="J29" s="96"/>
      <c r="K29" s="96"/>
      <c r="L29" s="96"/>
    </row>
    <row r="30" spans="1:13" ht="32.25" customHeight="1">
      <c r="A30" s="344">
        <v>28</v>
      </c>
      <c r="B30" s="290" t="s">
        <v>443</v>
      </c>
      <c r="C30" s="96"/>
      <c r="D30" s="96"/>
      <c r="E30" s="96"/>
      <c r="F30" s="96"/>
      <c r="G30" s="96"/>
      <c r="H30" s="96"/>
      <c r="I30" s="96"/>
      <c r="J30" s="96"/>
      <c r="K30" s="279" t="s">
        <v>1616</v>
      </c>
      <c r="L30" s="96"/>
    </row>
    <row r="31" spans="1:13" ht="14.1" customHeight="1">
      <c r="A31" s="344">
        <v>29</v>
      </c>
      <c r="B31" s="290" t="s">
        <v>513</v>
      </c>
      <c r="C31" s="96"/>
      <c r="D31" s="96" t="s">
        <v>1538</v>
      </c>
      <c r="E31" s="96"/>
      <c r="F31" s="96"/>
      <c r="G31" s="96"/>
      <c r="H31" s="96"/>
      <c r="I31" s="96"/>
      <c r="J31" s="96"/>
      <c r="K31" s="96"/>
      <c r="L31" s="96"/>
    </row>
    <row r="32" spans="1:13" ht="88.5" customHeight="1">
      <c r="A32" s="344">
        <v>30</v>
      </c>
      <c r="B32" s="290" t="s">
        <v>445</v>
      </c>
      <c r="C32" s="96"/>
      <c r="D32" s="96"/>
      <c r="E32" s="96"/>
      <c r="F32" s="96"/>
      <c r="G32" s="96"/>
      <c r="H32" s="96"/>
      <c r="I32" s="96"/>
      <c r="J32" s="96"/>
      <c r="K32" s="272" t="s">
        <v>1617</v>
      </c>
      <c r="L32" s="96"/>
    </row>
    <row r="33" spans="1:14" ht="14.1" customHeight="1">
      <c r="A33" s="344">
        <v>31</v>
      </c>
      <c r="B33" s="290" t="s">
        <v>605</v>
      </c>
      <c r="C33" s="842" t="s">
        <v>1538</v>
      </c>
      <c r="D33" s="843"/>
      <c r="E33" s="843"/>
      <c r="F33" s="843"/>
      <c r="G33" s="843"/>
      <c r="H33" s="843"/>
      <c r="I33" s="843"/>
      <c r="J33" s="843"/>
      <c r="K33" s="843"/>
      <c r="L33" s="844"/>
    </row>
    <row r="34" spans="1:14" ht="45" customHeight="1">
      <c r="A34" s="344">
        <v>32</v>
      </c>
      <c r="B34" s="290" t="s">
        <v>453</v>
      </c>
      <c r="C34" s="96"/>
      <c r="D34" s="96"/>
      <c r="E34" s="96"/>
      <c r="F34" s="96"/>
      <c r="G34" s="96"/>
      <c r="H34" s="96"/>
      <c r="I34" s="96"/>
      <c r="J34" s="96"/>
      <c r="K34" s="279" t="s">
        <v>1618</v>
      </c>
      <c r="L34" s="96">
        <v>2</v>
      </c>
      <c r="N34" s="86"/>
    </row>
    <row r="35" spans="1:14">
      <c r="A35" s="1238" t="s">
        <v>10</v>
      </c>
      <c r="B35" s="1239"/>
      <c r="C35" s="281">
        <f>SUM(C3:C34)</f>
        <v>0</v>
      </c>
      <c r="D35" s="281">
        <f t="shared" ref="D35:L35" si="0">SUM(D3:D34)</f>
        <v>22</v>
      </c>
      <c r="E35" s="281">
        <f t="shared" si="0"/>
        <v>16</v>
      </c>
      <c r="F35" s="281">
        <f t="shared" si="0"/>
        <v>11</v>
      </c>
      <c r="G35" s="281">
        <f t="shared" si="0"/>
        <v>0</v>
      </c>
      <c r="H35" s="281">
        <f t="shared" si="0"/>
        <v>3</v>
      </c>
      <c r="I35" s="281">
        <f t="shared" si="0"/>
        <v>1</v>
      </c>
      <c r="J35" s="281">
        <f t="shared" si="0"/>
        <v>7</v>
      </c>
      <c r="K35" s="281">
        <v>10</v>
      </c>
      <c r="L35" s="281">
        <f t="shared" si="0"/>
        <v>3</v>
      </c>
    </row>
    <row r="48" spans="1:14">
      <c r="K48" s="84"/>
    </row>
    <row r="49" spans="11:13">
      <c r="K49" s="84"/>
    </row>
    <row r="50" spans="11:13">
      <c r="K50" s="84"/>
      <c r="M50" s="84">
        <v>81</v>
      </c>
    </row>
    <row r="51" spans="11:13">
      <c r="K51" s="84"/>
    </row>
    <row r="52" spans="11:13">
      <c r="K52" s="84"/>
    </row>
    <row r="53" spans="11:13">
      <c r="K53" s="84"/>
    </row>
    <row r="54" spans="11:13">
      <c r="K54" s="84"/>
    </row>
    <row r="55" spans="11:13">
      <c r="K55" s="84"/>
    </row>
    <row r="56" spans="11:13">
      <c r="K56" s="84"/>
    </row>
    <row r="57" spans="11:13">
      <c r="K57" s="84"/>
    </row>
    <row r="58" spans="11:13">
      <c r="K58" s="84"/>
    </row>
    <row r="59" spans="11:13">
      <c r="K59" s="84"/>
    </row>
    <row r="60" spans="11:13">
      <c r="K60" s="84"/>
    </row>
    <row r="61" spans="11:13">
      <c r="K61" s="84"/>
    </row>
    <row r="62" spans="11:13">
      <c r="K62" s="84"/>
    </row>
    <row r="63" spans="11:13">
      <c r="K63" s="84"/>
    </row>
    <row r="64" spans="11:13">
      <c r="K64" s="84"/>
    </row>
    <row r="65" spans="11:11">
      <c r="K65" s="84"/>
    </row>
    <row r="66" spans="11:11">
      <c r="K66" s="84"/>
    </row>
    <row r="67" spans="11:11">
      <c r="K67" s="84"/>
    </row>
    <row r="68" spans="11:11">
      <c r="K68" s="84"/>
    </row>
    <row r="69" spans="11:11">
      <c r="K69" s="84"/>
    </row>
    <row r="70" spans="11:11">
      <c r="K70" s="84"/>
    </row>
    <row r="71" spans="11:11">
      <c r="K71" s="84"/>
    </row>
    <row r="72" spans="11:11">
      <c r="K72" s="84"/>
    </row>
    <row r="73" spans="11:11">
      <c r="K73" s="84"/>
    </row>
  </sheetData>
  <mergeCells count="3">
    <mergeCell ref="A1:L1"/>
    <mergeCell ref="A2:B2"/>
    <mergeCell ref="A35:B35"/>
  </mergeCells>
  <pageMargins left="1.25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6"/>
  <sheetViews>
    <sheetView topLeftCell="A19" zoomScale="90" zoomScaleNormal="90" workbookViewId="0">
      <selection sqref="A1:F1"/>
    </sheetView>
  </sheetViews>
  <sheetFormatPr defaultColWidth="9.140625" defaultRowHeight="15"/>
  <cols>
    <col min="1" max="1" width="17.5703125" style="84" customWidth="1"/>
    <col min="2" max="2" width="15" style="84" customWidth="1"/>
    <col min="3" max="3" width="11.7109375" style="84" customWidth="1"/>
    <col min="4" max="4" width="15.85546875" style="84" customWidth="1"/>
    <col min="5" max="5" width="7.7109375" style="84" customWidth="1"/>
    <col min="6" max="6" width="12.28515625" style="327" customWidth="1"/>
    <col min="7" max="16384" width="9.140625" style="84"/>
  </cols>
  <sheetData>
    <row r="1" spans="1:17" ht="52.5" customHeight="1">
      <c r="A1" s="928" t="s">
        <v>325</v>
      </c>
      <c r="B1" s="928"/>
      <c r="C1" s="928"/>
      <c r="D1" s="928"/>
      <c r="E1" s="928"/>
      <c r="F1" s="92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</row>
    <row r="2" spans="1:17" ht="41.25" customHeight="1">
      <c r="A2" s="232" t="s">
        <v>216</v>
      </c>
      <c r="B2" s="232" t="s">
        <v>322</v>
      </c>
      <c r="C2" s="232" t="s">
        <v>321</v>
      </c>
      <c r="D2" s="232" t="s">
        <v>406</v>
      </c>
      <c r="E2" s="232" t="s">
        <v>324</v>
      </c>
      <c r="F2" s="232" t="s">
        <v>323</v>
      </c>
    </row>
    <row r="3" spans="1:17" ht="18" customHeight="1">
      <c r="A3" s="342" t="s">
        <v>416</v>
      </c>
      <c r="B3" s="339">
        <v>0</v>
      </c>
      <c r="C3" s="339">
        <v>0</v>
      </c>
      <c r="D3" s="274">
        <v>0</v>
      </c>
      <c r="E3" s="339">
        <v>0</v>
      </c>
      <c r="F3" s="117">
        <v>0</v>
      </c>
    </row>
    <row r="4" spans="1:17" ht="18" customHeight="1">
      <c r="A4" s="342" t="s">
        <v>1471</v>
      </c>
      <c r="B4" s="339">
        <v>0</v>
      </c>
      <c r="C4" s="339">
        <v>0</v>
      </c>
      <c r="D4" s="274">
        <v>0</v>
      </c>
      <c r="E4" s="339">
        <v>0</v>
      </c>
      <c r="F4" s="117">
        <v>0</v>
      </c>
    </row>
    <row r="5" spans="1:17" ht="18" customHeight="1">
      <c r="A5" s="342" t="s">
        <v>418</v>
      </c>
      <c r="B5" s="339">
        <v>0</v>
      </c>
      <c r="C5" s="339">
        <v>0</v>
      </c>
      <c r="D5" s="274">
        <v>0</v>
      </c>
      <c r="E5" s="339">
        <v>0</v>
      </c>
      <c r="F5" s="117">
        <v>0</v>
      </c>
    </row>
    <row r="6" spans="1:17" ht="18" customHeight="1">
      <c r="A6" s="342" t="s">
        <v>419</v>
      </c>
      <c r="B6" s="339">
        <v>0</v>
      </c>
      <c r="C6" s="339">
        <v>0</v>
      </c>
      <c r="D6" s="274">
        <v>0</v>
      </c>
      <c r="E6" s="339">
        <v>0</v>
      </c>
      <c r="F6" s="117">
        <v>0</v>
      </c>
    </row>
    <row r="7" spans="1:17" ht="15" customHeight="1">
      <c r="A7" s="342" t="s">
        <v>995</v>
      </c>
      <c r="B7" s="339">
        <v>0</v>
      </c>
      <c r="C7" s="339">
        <v>0</v>
      </c>
      <c r="D7" s="274">
        <v>0</v>
      </c>
      <c r="E7" s="339">
        <v>0</v>
      </c>
      <c r="F7" s="117">
        <v>0</v>
      </c>
    </row>
    <row r="8" spans="1:17" ht="18" customHeight="1">
      <c r="A8" s="342" t="s">
        <v>421</v>
      </c>
      <c r="B8" s="339" t="s">
        <v>1026</v>
      </c>
      <c r="C8" s="339" t="s">
        <v>1027</v>
      </c>
      <c r="D8" s="274" t="s">
        <v>675</v>
      </c>
      <c r="E8" s="339">
        <v>20</v>
      </c>
      <c r="F8" s="278" t="s">
        <v>1028</v>
      </c>
    </row>
    <row r="9" spans="1:17" ht="10.5" customHeight="1">
      <c r="A9" s="342" t="s">
        <v>965</v>
      </c>
      <c r="B9" s="339">
        <v>0</v>
      </c>
      <c r="C9" s="339">
        <v>0</v>
      </c>
      <c r="D9" s="274">
        <v>0</v>
      </c>
      <c r="E9" s="339">
        <v>0</v>
      </c>
      <c r="F9" s="117">
        <v>0</v>
      </c>
    </row>
    <row r="10" spans="1:17" ht="13.5" customHeight="1">
      <c r="A10" s="340" t="s">
        <v>1053</v>
      </c>
      <c r="B10" s="339">
        <v>0</v>
      </c>
      <c r="C10" s="339">
        <v>0</v>
      </c>
      <c r="D10" s="274">
        <v>0</v>
      </c>
      <c r="E10" s="339">
        <v>0</v>
      </c>
      <c r="F10" s="117">
        <v>0</v>
      </c>
    </row>
    <row r="11" spans="1:17" ht="12" customHeight="1">
      <c r="A11" s="340" t="s">
        <v>607</v>
      </c>
      <c r="B11" s="339">
        <v>0</v>
      </c>
      <c r="C11" s="339">
        <v>0</v>
      </c>
      <c r="D11" s="274">
        <v>0</v>
      </c>
      <c r="E11" s="339">
        <v>0</v>
      </c>
      <c r="F11" s="117">
        <v>0</v>
      </c>
    </row>
    <row r="12" spans="1:17" ht="15" customHeight="1">
      <c r="A12" s="341" t="s">
        <v>766</v>
      </c>
      <c r="B12" s="339">
        <v>0</v>
      </c>
      <c r="C12" s="339">
        <v>0</v>
      </c>
      <c r="D12" s="274">
        <v>0</v>
      </c>
      <c r="E12" s="339">
        <v>0</v>
      </c>
      <c r="F12" s="117">
        <v>0</v>
      </c>
    </row>
    <row r="13" spans="1:17" ht="30" customHeight="1">
      <c r="A13" s="341" t="s">
        <v>426</v>
      </c>
      <c r="B13" s="524" t="s">
        <v>1120</v>
      </c>
      <c r="C13" s="290" t="s">
        <v>1121</v>
      </c>
      <c r="D13" s="274" t="s">
        <v>675</v>
      </c>
      <c r="E13" s="290">
        <v>2</v>
      </c>
      <c r="F13" s="96">
        <v>1000</v>
      </c>
    </row>
    <row r="14" spans="1:17" ht="18" customHeight="1">
      <c r="A14" s="341" t="s">
        <v>1136</v>
      </c>
      <c r="B14" s="290">
        <v>0</v>
      </c>
      <c r="C14" s="290">
        <v>0</v>
      </c>
      <c r="D14" s="290">
        <v>0</v>
      </c>
      <c r="E14" s="290">
        <v>0</v>
      </c>
      <c r="F14" s="96">
        <v>0</v>
      </c>
    </row>
    <row r="15" spans="1:17" ht="18" customHeight="1">
      <c r="A15" s="341" t="s">
        <v>428</v>
      </c>
      <c r="B15" s="290">
        <v>0</v>
      </c>
      <c r="C15" s="290">
        <v>0</v>
      </c>
      <c r="D15" s="290">
        <v>0</v>
      </c>
      <c r="E15" s="290">
        <v>0</v>
      </c>
      <c r="F15" s="96">
        <v>0</v>
      </c>
    </row>
    <row r="16" spans="1:17" ht="18" customHeight="1">
      <c r="A16" s="341" t="s">
        <v>1161</v>
      </c>
      <c r="B16" s="290">
        <v>0</v>
      </c>
      <c r="C16" s="290">
        <v>0</v>
      </c>
      <c r="D16" s="290">
        <v>0</v>
      </c>
      <c r="E16" s="290">
        <v>0</v>
      </c>
      <c r="F16" s="96">
        <v>0</v>
      </c>
    </row>
    <row r="17" spans="1:6" ht="18" customHeight="1">
      <c r="A17" s="341" t="s">
        <v>1169</v>
      </c>
      <c r="B17" s="290">
        <v>0</v>
      </c>
      <c r="C17" s="290">
        <v>0</v>
      </c>
      <c r="D17" s="290">
        <v>0</v>
      </c>
      <c r="E17" s="290">
        <v>0</v>
      </c>
      <c r="F17" s="96">
        <v>0</v>
      </c>
    </row>
    <row r="18" spans="1:6" ht="30.75" customHeight="1">
      <c r="A18" s="341" t="s">
        <v>1182</v>
      </c>
      <c r="B18" s="290" t="s">
        <v>1183</v>
      </c>
      <c r="C18" s="237" t="s">
        <v>1184</v>
      </c>
      <c r="D18" s="274" t="s">
        <v>675</v>
      </c>
      <c r="E18" s="290">
        <v>4</v>
      </c>
      <c r="F18" s="96" t="s">
        <v>1185</v>
      </c>
    </row>
    <row r="19" spans="1:6" ht="18" customHeight="1">
      <c r="A19" s="341" t="s">
        <v>1191</v>
      </c>
      <c r="B19" s="290">
        <v>0</v>
      </c>
      <c r="C19" s="290">
        <v>0</v>
      </c>
      <c r="D19" s="290">
        <v>0</v>
      </c>
      <c r="E19" s="290">
        <v>0</v>
      </c>
      <c r="F19" s="96">
        <v>0</v>
      </c>
    </row>
    <row r="20" spans="1:6" ht="30" customHeight="1">
      <c r="A20" s="1243" t="s">
        <v>1209</v>
      </c>
      <c r="B20" s="237" t="s">
        <v>1210</v>
      </c>
      <c r="C20" s="524" t="s">
        <v>1211</v>
      </c>
      <c r="D20" s="274" t="s">
        <v>675</v>
      </c>
      <c r="E20" s="290">
        <v>2</v>
      </c>
      <c r="F20" s="96" t="s">
        <v>1212</v>
      </c>
    </row>
    <row r="21" spans="1:6" ht="33.75" customHeight="1">
      <c r="A21" s="1244"/>
      <c r="B21" s="237" t="s">
        <v>1213</v>
      </c>
      <c r="C21" s="290" t="s">
        <v>1214</v>
      </c>
      <c r="D21" s="290"/>
      <c r="E21" s="290"/>
      <c r="F21" s="96" t="s">
        <v>1215</v>
      </c>
    </row>
    <row r="22" spans="1:6" ht="18" customHeight="1">
      <c r="A22" s="341" t="s">
        <v>1226</v>
      </c>
      <c r="B22" s="290">
        <v>0</v>
      </c>
      <c r="C22" s="290">
        <v>0</v>
      </c>
      <c r="D22" s="290">
        <v>0</v>
      </c>
      <c r="E22" s="290">
        <v>0</v>
      </c>
      <c r="F22" s="96">
        <v>0</v>
      </c>
    </row>
    <row r="23" spans="1:6" ht="18" customHeight="1">
      <c r="A23" s="341" t="s">
        <v>1227</v>
      </c>
      <c r="B23" s="290">
        <v>0</v>
      </c>
      <c r="C23" s="290">
        <v>0</v>
      </c>
      <c r="D23" s="290">
        <v>0</v>
      </c>
      <c r="E23" s="290">
        <v>0</v>
      </c>
      <c r="F23" s="96">
        <v>0</v>
      </c>
    </row>
    <row r="24" spans="1:6" ht="18" customHeight="1">
      <c r="A24" s="341" t="s">
        <v>643</v>
      </c>
      <c r="B24" s="290">
        <v>0</v>
      </c>
      <c r="C24" s="290">
        <v>0</v>
      </c>
      <c r="D24" s="290">
        <v>0</v>
      </c>
      <c r="E24" s="290">
        <v>0</v>
      </c>
      <c r="F24" s="96">
        <v>0</v>
      </c>
    </row>
    <row r="25" spans="1:6" ht="18" customHeight="1">
      <c r="A25" s="341" t="s">
        <v>1269</v>
      </c>
      <c r="B25" s="290"/>
      <c r="C25" s="290" t="s">
        <v>1284</v>
      </c>
      <c r="D25" s="274" t="s">
        <v>675</v>
      </c>
      <c r="E25" s="290">
        <v>1</v>
      </c>
      <c r="F25" s="96"/>
    </row>
    <row r="26" spans="1:6" ht="18" customHeight="1">
      <c r="A26" s="341" t="s">
        <v>1298</v>
      </c>
      <c r="B26" s="290">
        <v>0</v>
      </c>
      <c r="C26" s="290">
        <v>0</v>
      </c>
      <c r="D26" s="290">
        <v>0</v>
      </c>
      <c r="E26" s="290">
        <v>0</v>
      </c>
      <c r="F26" s="96">
        <v>0</v>
      </c>
    </row>
    <row r="27" spans="1:6" ht="27.75" customHeight="1">
      <c r="A27" s="1243" t="s">
        <v>1314</v>
      </c>
      <c r="B27" s="290" t="s">
        <v>1318</v>
      </c>
      <c r="C27" s="524" t="s">
        <v>1319</v>
      </c>
      <c r="D27" s="274" t="s">
        <v>675</v>
      </c>
      <c r="E27" s="290">
        <v>10</v>
      </c>
      <c r="F27" s="96" t="s">
        <v>1320</v>
      </c>
    </row>
    <row r="28" spans="1:6" ht="27" customHeight="1">
      <c r="A28" s="1244"/>
      <c r="B28" s="290" t="s">
        <v>1321</v>
      </c>
      <c r="C28" s="524" t="s">
        <v>1319</v>
      </c>
      <c r="D28" s="274" t="s">
        <v>675</v>
      </c>
      <c r="E28" s="290">
        <v>10</v>
      </c>
      <c r="F28" s="96" t="s">
        <v>1215</v>
      </c>
    </row>
    <row r="29" spans="1:6" ht="16.5" customHeight="1">
      <c r="A29" s="341" t="s">
        <v>465</v>
      </c>
      <c r="B29" s="290">
        <v>0</v>
      </c>
      <c r="C29" s="290">
        <v>0</v>
      </c>
      <c r="D29" s="290">
        <v>0</v>
      </c>
      <c r="E29" s="290">
        <v>0</v>
      </c>
      <c r="F29" s="96">
        <v>0</v>
      </c>
    </row>
    <row r="30" spans="1:6" ht="18" customHeight="1">
      <c r="A30" s="341" t="s">
        <v>1348</v>
      </c>
      <c r="B30" s="290">
        <v>0</v>
      </c>
      <c r="C30" s="290">
        <v>0</v>
      </c>
      <c r="D30" s="290">
        <v>0</v>
      </c>
      <c r="E30" s="290">
        <v>0</v>
      </c>
      <c r="F30" s="96">
        <v>0</v>
      </c>
    </row>
    <row r="31" spans="1:6" ht="18" customHeight="1">
      <c r="A31" s="341" t="s">
        <v>1361</v>
      </c>
      <c r="B31" s="290">
        <v>0</v>
      </c>
      <c r="C31" s="290">
        <v>0</v>
      </c>
      <c r="D31" s="290">
        <v>0</v>
      </c>
      <c r="E31" s="290">
        <v>0</v>
      </c>
      <c r="F31" s="96">
        <v>0</v>
      </c>
    </row>
    <row r="32" spans="1:6" ht="18" customHeight="1">
      <c r="A32" s="341" t="s">
        <v>457</v>
      </c>
      <c r="B32" s="290">
        <v>0</v>
      </c>
      <c r="C32" s="290">
        <v>0</v>
      </c>
      <c r="D32" s="290">
        <v>0</v>
      </c>
      <c r="E32" s="290">
        <v>0</v>
      </c>
      <c r="F32" s="96">
        <v>0</v>
      </c>
    </row>
    <row r="33" spans="1:6" ht="18" customHeight="1">
      <c r="A33" s="341" t="s">
        <v>1366</v>
      </c>
      <c r="B33" s="290">
        <v>0</v>
      </c>
      <c r="C33" s="290">
        <v>0</v>
      </c>
      <c r="D33" s="290">
        <v>0</v>
      </c>
      <c r="E33" s="290">
        <v>0</v>
      </c>
      <c r="F33" s="96">
        <v>0</v>
      </c>
    </row>
    <row r="34" spans="1:6" ht="18" customHeight="1">
      <c r="A34" s="341" t="s">
        <v>648</v>
      </c>
      <c r="B34" s="290">
        <v>0</v>
      </c>
      <c r="C34" s="290">
        <v>0</v>
      </c>
      <c r="D34" s="290">
        <v>0</v>
      </c>
      <c r="E34" s="290">
        <v>0</v>
      </c>
      <c r="F34" s="96">
        <v>0</v>
      </c>
    </row>
    <row r="35" spans="1:6" ht="18" customHeight="1">
      <c r="A35" s="341" t="s">
        <v>1448</v>
      </c>
      <c r="B35" s="1245" t="s">
        <v>1538</v>
      </c>
      <c r="C35" s="1246"/>
      <c r="D35" s="1246"/>
      <c r="E35" s="1246"/>
      <c r="F35" s="1247"/>
    </row>
    <row r="36" spans="1:6" ht="18" customHeight="1">
      <c r="A36" s="341" t="s">
        <v>1449</v>
      </c>
      <c r="B36" s="290">
        <v>0</v>
      </c>
      <c r="C36" s="290">
        <v>0</v>
      </c>
      <c r="D36" s="290">
        <v>0</v>
      </c>
      <c r="E36" s="290">
        <v>0</v>
      </c>
      <c r="F36" s="96">
        <v>0</v>
      </c>
    </row>
  </sheetData>
  <mergeCells count="4">
    <mergeCell ref="A1:F1"/>
    <mergeCell ref="A20:A21"/>
    <mergeCell ref="A27:A28"/>
    <mergeCell ref="B35:F35"/>
  </mergeCells>
  <pageMargins left="1.25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1"/>
  <sheetViews>
    <sheetView workbookViewId="0">
      <selection activeCell="J25" sqref="J25"/>
    </sheetView>
  </sheetViews>
  <sheetFormatPr defaultColWidth="9.140625" defaultRowHeight="15"/>
  <cols>
    <col min="1" max="1" width="4.140625" style="84" customWidth="1"/>
    <col min="2" max="2" width="18.42578125" style="84" customWidth="1"/>
    <col min="3" max="3" width="10.7109375" style="84" customWidth="1"/>
    <col min="4" max="4" width="13.42578125" style="84" customWidth="1"/>
    <col min="5" max="5" width="13" style="84" customWidth="1"/>
    <col min="6" max="6" width="12.42578125" style="84" customWidth="1"/>
    <col min="7" max="7" width="8.5703125" style="84" customWidth="1"/>
    <col min="8" max="16384" width="9.140625" style="84"/>
  </cols>
  <sheetData>
    <row r="1" spans="1:7" ht="23.1" customHeight="1">
      <c r="A1" s="1248" t="s">
        <v>676</v>
      </c>
      <c r="B1" s="1248"/>
      <c r="C1" s="1248"/>
      <c r="D1" s="1248"/>
      <c r="E1" s="1248"/>
      <c r="F1" s="1248"/>
      <c r="G1" s="1248"/>
    </row>
    <row r="2" spans="1:7" ht="15" customHeight="1">
      <c r="A2" s="1092" t="s">
        <v>216</v>
      </c>
      <c r="B2" s="1092"/>
      <c r="C2" s="1249" t="s">
        <v>326</v>
      </c>
      <c r="D2" s="1249"/>
      <c r="E2" s="1249"/>
      <c r="F2" s="1249"/>
      <c r="G2" s="1250" t="s">
        <v>327</v>
      </c>
    </row>
    <row r="3" spans="1:7" ht="96.75" customHeight="1">
      <c r="A3" s="1092"/>
      <c r="B3" s="1092"/>
      <c r="C3" s="525" t="s">
        <v>1474</v>
      </c>
      <c r="D3" s="525" t="s">
        <v>1475</v>
      </c>
      <c r="E3" s="525" t="s">
        <v>1476</v>
      </c>
      <c r="F3" s="525" t="s">
        <v>1477</v>
      </c>
      <c r="G3" s="1250"/>
    </row>
    <row r="4" spans="1:7" ht="15.75">
      <c r="A4" s="231">
        <v>1</v>
      </c>
      <c r="B4" s="290" t="s">
        <v>416</v>
      </c>
      <c r="C4" s="96"/>
      <c r="D4" s="96">
        <v>2</v>
      </c>
      <c r="E4" s="96"/>
      <c r="F4" s="96"/>
      <c r="G4" s="96">
        <v>1</v>
      </c>
    </row>
    <row r="5" spans="1:7" ht="19.5" customHeight="1">
      <c r="A5" s="231">
        <v>2</v>
      </c>
      <c r="B5" s="290" t="s">
        <v>1478</v>
      </c>
      <c r="C5" s="96"/>
      <c r="D5" s="96">
        <v>1</v>
      </c>
      <c r="E5" s="96"/>
      <c r="F5" s="96"/>
      <c r="G5" s="96">
        <v>4</v>
      </c>
    </row>
    <row r="6" spans="1:7" ht="15.75">
      <c r="A6" s="231">
        <v>3</v>
      </c>
      <c r="B6" s="109" t="s">
        <v>418</v>
      </c>
      <c r="C6" s="96"/>
      <c r="D6" s="96">
        <v>1</v>
      </c>
      <c r="E6" s="96"/>
      <c r="F6" s="96"/>
      <c r="G6" s="96"/>
    </row>
    <row r="7" spans="1:7" ht="15.75">
      <c r="A7" s="231">
        <v>4</v>
      </c>
      <c r="B7" s="109" t="s">
        <v>419</v>
      </c>
      <c r="C7" s="96"/>
      <c r="D7" s="96">
        <v>1</v>
      </c>
      <c r="E7" s="96">
        <v>1</v>
      </c>
      <c r="F7" s="96"/>
      <c r="G7" s="96">
        <v>4</v>
      </c>
    </row>
    <row r="8" spans="1:7" ht="15.75">
      <c r="A8" s="231">
        <v>5</v>
      </c>
      <c r="B8" s="290" t="s">
        <v>420</v>
      </c>
      <c r="C8" s="96"/>
      <c r="D8" s="96"/>
      <c r="E8" s="96"/>
      <c r="F8" s="96"/>
      <c r="G8" s="96"/>
    </row>
    <row r="9" spans="1:7" ht="15.75">
      <c r="A9" s="231">
        <v>6</v>
      </c>
      <c r="B9" s="109" t="s">
        <v>421</v>
      </c>
      <c r="C9" s="96"/>
      <c r="D9" s="96"/>
      <c r="E9" s="96"/>
      <c r="F9" s="96">
        <v>2</v>
      </c>
      <c r="G9" s="96"/>
    </row>
    <row r="10" spans="1:7" ht="15.75">
      <c r="A10" s="231">
        <v>7</v>
      </c>
      <c r="B10" s="109" t="s">
        <v>422</v>
      </c>
      <c r="C10" s="96"/>
      <c r="D10" s="96"/>
      <c r="E10" s="96"/>
      <c r="F10" s="96"/>
      <c r="G10" s="96"/>
    </row>
    <row r="11" spans="1:7" ht="15.75">
      <c r="A11" s="231">
        <v>8</v>
      </c>
      <c r="B11" s="109" t="s">
        <v>423</v>
      </c>
      <c r="C11" s="96"/>
      <c r="D11" s="96">
        <v>1</v>
      </c>
      <c r="E11" s="96"/>
      <c r="F11" s="96"/>
      <c r="G11" s="96"/>
    </row>
    <row r="12" spans="1:7" ht="15.75">
      <c r="A12" s="231">
        <v>9</v>
      </c>
      <c r="B12" s="109" t="s">
        <v>424</v>
      </c>
      <c r="C12" s="96"/>
      <c r="D12" s="96">
        <v>1</v>
      </c>
      <c r="E12" s="96"/>
      <c r="F12" s="96"/>
      <c r="G12" s="96"/>
    </row>
    <row r="13" spans="1:7" ht="15.75">
      <c r="A13" s="231">
        <v>10</v>
      </c>
      <c r="B13" s="109" t="s">
        <v>512</v>
      </c>
      <c r="C13" s="96"/>
      <c r="D13" s="96"/>
      <c r="E13" s="96"/>
      <c r="F13" s="96"/>
      <c r="G13" s="96">
        <v>2</v>
      </c>
    </row>
    <row r="14" spans="1:7" ht="15.75">
      <c r="A14" s="231">
        <v>11</v>
      </c>
      <c r="B14" s="109" t="s">
        <v>426</v>
      </c>
      <c r="C14" s="96"/>
      <c r="D14" s="96"/>
      <c r="E14" s="96"/>
      <c r="F14" s="96"/>
      <c r="G14" s="96"/>
    </row>
    <row r="15" spans="1:7" ht="15.75">
      <c r="A15" s="231">
        <v>12</v>
      </c>
      <c r="B15" s="109" t="s">
        <v>427</v>
      </c>
      <c r="C15" s="96"/>
      <c r="D15" s="96"/>
      <c r="E15" s="96"/>
      <c r="F15" s="96"/>
      <c r="G15" s="96"/>
    </row>
    <row r="16" spans="1:7" ht="15.75">
      <c r="A16" s="231">
        <v>13</v>
      </c>
      <c r="B16" s="109" t="s">
        <v>428</v>
      </c>
      <c r="C16" s="96"/>
      <c r="D16" s="96"/>
      <c r="E16" s="96"/>
      <c r="F16" s="96"/>
      <c r="G16" s="96">
        <v>4</v>
      </c>
    </row>
    <row r="17" spans="1:7" ht="15.75">
      <c r="A17" s="231">
        <v>14</v>
      </c>
      <c r="B17" s="109" t="s">
        <v>429</v>
      </c>
      <c r="C17" s="96"/>
      <c r="D17" s="96">
        <v>1</v>
      </c>
      <c r="E17" s="96"/>
      <c r="F17" s="96"/>
      <c r="G17" s="96"/>
    </row>
    <row r="18" spans="1:7" ht="15.75">
      <c r="A18" s="231">
        <v>15</v>
      </c>
      <c r="B18" s="109" t="s">
        <v>430</v>
      </c>
      <c r="C18" s="96"/>
      <c r="D18" s="96"/>
      <c r="E18" s="96"/>
      <c r="F18" s="96"/>
      <c r="G18" s="96">
        <v>4</v>
      </c>
    </row>
    <row r="19" spans="1:7" ht="15.75">
      <c r="A19" s="231">
        <v>16</v>
      </c>
      <c r="B19" s="109" t="s">
        <v>431</v>
      </c>
      <c r="C19" s="96"/>
      <c r="D19" s="96">
        <v>2</v>
      </c>
      <c r="E19" s="96"/>
      <c r="F19" s="96"/>
      <c r="G19" s="96">
        <v>5</v>
      </c>
    </row>
    <row r="20" spans="1:7" ht="15.75">
      <c r="A20" s="231">
        <v>17</v>
      </c>
      <c r="B20" s="109" t="s">
        <v>432</v>
      </c>
      <c r="C20" s="96"/>
      <c r="D20" s="96"/>
      <c r="E20" s="96"/>
      <c r="F20" s="96"/>
      <c r="G20" s="96">
        <v>1</v>
      </c>
    </row>
    <row r="21" spans="1:7" ht="19.5" customHeight="1">
      <c r="A21" s="231">
        <v>18</v>
      </c>
      <c r="B21" s="109" t="s">
        <v>433</v>
      </c>
      <c r="C21" s="96"/>
      <c r="D21" s="96"/>
      <c r="E21" s="96"/>
      <c r="F21" s="96"/>
      <c r="G21" s="96">
        <v>1</v>
      </c>
    </row>
    <row r="22" spans="1:7" ht="19.5" customHeight="1">
      <c r="A22" s="231">
        <v>19</v>
      </c>
      <c r="B22" s="109" t="s">
        <v>434</v>
      </c>
      <c r="C22" s="96"/>
      <c r="D22" s="96"/>
      <c r="E22" s="96"/>
      <c r="F22" s="96"/>
      <c r="G22" s="96">
        <v>1</v>
      </c>
    </row>
    <row r="23" spans="1:7" ht="19.5" customHeight="1">
      <c r="A23" s="231">
        <v>20</v>
      </c>
      <c r="B23" s="109" t="s">
        <v>435</v>
      </c>
      <c r="C23" s="96"/>
      <c r="D23" s="96"/>
      <c r="E23" s="96">
        <v>1</v>
      </c>
      <c r="F23" s="96"/>
      <c r="G23" s="96">
        <v>2</v>
      </c>
    </row>
    <row r="24" spans="1:7" ht="19.5" customHeight="1">
      <c r="A24" s="231">
        <v>21</v>
      </c>
      <c r="B24" s="109" t="s">
        <v>436</v>
      </c>
      <c r="C24" s="96"/>
      <c r="D24" s="96"/>
      <c r="E24" s="96"/>
      <c r="F24" s="96"/>
      <c r="G24" s="96">
        <v>1</v>
      </c>
    </row>
    <row r="25" spans="1:7" ht="19.5" customHeight="1">
      <c r="A25" s="231">
        <v>22</v>
      </c>
      <c r="B25" s="109" t="s">
        <v>437</v>
      </c>
      <c r="C25" s="96"/>
      <c r="D25" s="96"/>
      <c r="E25" s="96"/>
      <c r="F25" s="96"/>
      <c r="G25" s="96"/>
    </row>
    <row r="26" spans="1:7" ht="15.75">
      <c r="A26" s="231">
        <v>23</v>
      </c>
      <c r="B26" s="109" t="s">
        <v>438</v>
      </c>
      <c r="C26" s="96"/>
      <c r="D26" s="96"/>
      <c r="E26" s="96"/>
      <c r="F26" s="96"/>
      <c r="G26" s="96">
        <v>4</v>
      </c>
    </row>
    <row r="27" spans="1:7" ht="18" customHeight="1">
      <c r="A27" s="231">
        <v>24</v>
      </c>
      <c r="B27" s="109" t="s">
        <v>439</v>
      </c>
      <c r="C27" s="278"/>
      <c r="D27" s="278"/>
      <c r="E27" s="278"/>
      <c r="F27" s="278"/>
      <c r="G27" s="278">
        <v>1</v>
      </c>
    </row>
    <row r="28" spans="1:7" ht="15.75">
      <c r="A28" s="231">
        <v>25</v>
      </c>
      <c r="B28" s="109" t="s">
        <v>440</v>
      </c>
      <c r="C28" s="96"/>
      <c r="D28" s="96" t="s">
        <v>970</v>
      </c>
      <c r="E28" s="96"/>
      <c r="F28" s="96"/>
      <c r="G28" s="96"/>
    </row>
    <row r="29" spans="1:7" ht="15.75">
      <c r="A29" s="231">
        <v>26</v>
      </c>
      <c r="B29" s="109" t="s">
        <v>451</v>
      </c>
      <c r="C29" s="96"/>
      <c r="D29" s="96">
        <v>1</v>
      </c>
      <c r="E29" s="96">
        <v>2</v>
      </c>
      <c r="F29" s="96"/>
      <c r="G29" s="96">
        <v>1</v>
      </c>
    </row>
    <row r="30" spans="1:7" ht="15.75">
      <c r="A30" s="231">
        <v>27</v>
      </c>
      <c r="B30" s="109" t="s">
        <v>442</v>
      </c>
      <c r="C30" s="96">
        <v>2</v>
      </c>
      <c r="D30" s="96"/>
      <c r="E30" s="96"/>
      <c r="F30" s="96"/>
      <c r="G30" s="96">
        <v>1</v>
      </c>
    </row>
    <row r="31" spans="1:7" ht="15.75">
      <c r="A31" s="231">
        <v>28</v>
      </c>
      <c r="B31" s="109" t="s">
        <v>443</v>
      </c>
      <c r="C31" s="96">
        <v>4</v>
      </c>
      <c r="D31" s="96"/>
      <c r="E31" s="96"/>
      <c r="F31" s="96"/>
      <c r="G31" s="96">
        <v>1</v>
      </c>
    </row>
    <row r="32" spans="1:7" ht="15.75">
      <c r="A32" s="231">
        <v>29</v>
      </c>
      <c r="B32" s="109" t="s">
        <v>513</v>
      </c>
      <c r="C32" s="96"/>
      <c r="D32" s="96"/>
      <c r="E32" s="96">
        <v>2</v>
      </c>
      <c r="F32" s="96"/>
      <c r="G32" s="96">
        <v>2</v>
      </c>
    </row>
    <row r="33" spans="1:7" ht="15.75">
      <c r="A33" s="231">
        <v>30</v>
      </c>
      <c r="B33" s="109" t="s">
        <v>445</v>
      </c>
      <c r="C33" s="96"/>
      <c r="D33" s="96" t="s">
        <v>970</v>
      </c>
      <c r="E33" s="96"/>
      <c r="F33" s="96"/>
      <c r="G33" s="96"/>
    </row>
    <row r="34" spans="1:7" ht="15.75">
      <c r="A34" s="231">
        <v>31</v>
      </c>
      <c r="B34" s="109" t="s">
        <v>552</v>
      </c>
      <c r="C34" s="96"/>
      <c r="D34" s="96"/>
      <c r="E34" s="96"/>
      <c r="F34" s="96"/>
      <c r="G34" s="96">
        <v>1</v>
      </c>
    </row>
    <row r="35" spans="1:7" ht="15.75">
      <c r="A35" s="231">
        <v>32</v>
      </c>
      <c r="B35" s="109" t="s">
        <v>453</v>
      </c>
      <c r="C35" s="96"/>
      <c r="D35" s="96">
        <v>3</v>
      </c>
      <c r="E35" s="96"/>
      <c r="F35" s="96"/>
      <c r="G35" s="96"/>
    </row>
    <row r="36" spans="1:7">
      <c r="A36" s="1238" t="s">
        <v>10</v>
      </c>
      <c r="B36" s="1239"/>
      <c r="C36" s="281"/>
      <c r="D36" s="281"/>
      <c r="E36" s="281"/>
      <c r="F36" s="281"/>
      <c r="G36" s="281"/>
    </row>
    <row r="37" spans="1:7">
      <c r="G37" s="88"/>
    </row>
    <row r="41" spans="1:7">
      <c r="G41" s="84">
        <v>83</v>
      </c>
    </row>
  </sheetData>
  <mergeCells count="5">
    <mergeCell ref="A1:G1"/>
    <mergeCell ref="A2:B3"/>
    <mergeCell ref="C2:F2"/>
    <mergeCell ref="G2:G3"/>
    <mergeCell ref="A36:B36"/>
  </mergeCells>
  <pageMargins left="1.25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R109"/>
  <sheetViews>
    <sheetView topLeftCell="A85" zoomScale="90" zoomScaleNormal="90" workbookViewId="0">
      <selection activeCell="J136" sqref="J136"/>
    </sheetView>
  </sheetViews>
  <sheetFormatPr defaultColWidth="9.140625" defaultRowHeight="15"/>
  <cols>
    <col min="1" max="1" width="12.28515625" style="100" customWidth="1"/>
    <col min="2" max="2" width="26" style="100" customWidth="1"/>
    <col min="3" max="3" width="8.140625" style="86" customWidth="1"/>
    <col min="4" max="4" width="11.85546875" style="84" customWidth="1"/>
    <col min="5" max="5" width="14.85546875" style="86" customWidth="1"/>
    <col min="6" max="6" width="11.5703125" style="100" customWidth="1"/>
    <col min="7" max="7" width="12.140625" style="100" customWidth="1"/>
    <col min="8" max="8" width="14" style="84" customWidth="1"/>
    <col min="9" max="9" width="12.140625" style="84" customWidth="1"/>
    <col min="10" max="16384" width="9.140625" style="84"/>
  </cols>
  <sheetData>
    <row r="1" spans="1:226" ht="21" customHeight="1">
      <c r="A1" s="928" t="s">
        <v>265</v>
      </c>
      <c r="B1" s="928"/>
      <c r="C1" s="928"/>
      <c r="D1" s="928"/>
      <c r="E1" s="928"/>
      <c r="F1" s="928"/>
      <c r="G1" s="928"/>
      <c r="H1" s="928"/>
      <c r="I1" s="928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</row>
    <row r="2" spans="1:226" ht="71.25" customHeight="1">
      <c r="A2" s="820" t="s">
        <v>216</v>
      </c>
      <c r="B2" s="195" t="s">
        <v>332</v>
      </c>
      <c r="C2" s="820" t="s">
        <v>331</v>
      </c>
      <c r="D2" s="195" t="s">
        <v>1472</v>
      </c>
      <c r="E2" s="195" t="s">
        <v>334</v>
      </c>
      <c r="F2" s="195" t="s">
        <v>335</v>
      </c>
      <c r="G2" s="195" t="s">
        <v>333</v>
      </c>
      <c r="H2" s="195" t="s">
        <v>950</v>
      </c>
      <c r="I2" s="195" t="s">
        <v>336</v>
      </c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</row>
    <row r="3" spans="1:226" ht="18" customHeight="1">
      <c r="A3" s="906" t="s">
        <v>416</v>
      </c>
      <c r="B3" s="228" t="s">
        <v>531</v>
      </c>
      <c r="C3" s="824">
        <v>7</v>
      </c>
      <c r="D3" s="180" t="s">
        <v>681</v>
      </c>
      <c r="E3" s="184" t="s">
        <v>1000</v>
      </c>
      <c r="F3" s="228" t="s">
        <v>812</v>
      </c>
      <c r="G3" s="183" t="s">
        <v>704</v>
      </c>
      <c r="H3" s="180"/>
      <c r="I3" s="180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</row>
    <row r="4" spans="1:226" ht="18" customHeight="1">
      <c r="A4" s="906"/>
      <c r="B4" s="228" t="s">
        <v>804</v>
      </c>
      <c r="C4" s="824">
        <v>1</v>
      </c>
      <c r="D4" s="180"/>
      <c r="E4" s="184" t="s">
        <v>999</v>
      </c>
      <c r="F4" s="228" t="s">
        <v>812</v>
      </c>
      <c r="G4" s="183" t="s">
        <v>704</v>
      </c>
      <c r="H4" s="180"/>
      <c r="I4" s="180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</row>
    <row r="5" spans="1:226" ht="18" customHeight="1">
      <c r="A5" s="906"/>
      <c r="B5" s="228" t="s">
        <v>923</v>
      </c>
      <c r="C5" s="824">
        <v>1</v>
      </c>
      <c r="D5" s="180"/>
      <c r="E5" s="184" t="s">
        <v>999</v>
      </c>
      <c r="F5" s="228" t="s">
        <v>812</v>
      </c>
      <c r="G5" s="183" t="s">
        <v>812</v>
      </c>
      <c r="H5" s="180"/>
      <c r="I5" s="180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</row>
    <row r="6" spans="1:226" ht="18" customHeight="1">
      <c r="A6" s="906"/>
      <c r="B6" s="228" t="s">
        <v>1009</v>
      </c>
      <c r="C6" s="824">
        <v>9</v>
      </c>
      <c r="D6" s="180"/>
      <c r="E6" s="184" t="s">
        <v>1000</v>
      </c>
      <c r="F6" s="228" t="s">
        <v>812</v>
      </c>
      <c r="G6" s="183" t="s">
        <v>704</v>
      </c>
      <c r="H6" s="180"/>
      <c r="I6" s="180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</row>
    <row r="7" spans="1:226" ht="13.5" customHeight="1">
      <c r="A7" s="906"/>
      <c r="B7" s="228" t="s">
        <v>803</v>
      </c>
      <c r="C7" s="824"/>
      <c r="D7" s="180"/>
      <c r="E7" s="184" t="s">
        <v>1000</v>
      </c>
      <c r="F7" s="228" t="s">
        <v>812</v>
      </c>
      <c r="G7" s="183" t="s">
        <v>704</v>
      </c>
      <c r="H7" s="180"/>
      <c r="I7" s="180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</row>
    <row r="8" spans="1:226" ht="18" customHeight="1">
      <c r="A8" s="906" t="s">
        <v>417</v>
      </c>
      <c r="B8" s="228" t="s">
        <v>677</v>
      </c>
      <c r="C8" s="824">
        <v>1</v>
      </c>
      <c r="D8" s="180" t="s">
        <v>687</v>
      </c>
      <c r="E8" s="227"/>
      <c r="F8" s="228"/>
      <c r="G8" s="323"/>
      <c r="H8" s="180"/>
      <c r="I8" s="180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</row>
    <row r="9" spans="1:226" ht="18" customHeight="1">
      <c r="A9" s="906"/>
      <c r="B9" s="228" t="s">
        <v>281</v>
      </c>
      <c r="C9" s="824">
        <v>3</v>
      </c>
      <c r="D9" s="180" t="s">
        <v>682</v>
      </c>
      <c r="E9" s="180">
        <v>2</v>
      </c>
      <c r="F9" s="228"/>
      <c r="G9" s="323" t="s">
        <v>684</v>
      </c>
      <c r="H9" s="180"/>
      <c r="I9" s="180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</row>
    <row r="10" spans="1:226" ht="16.5" customHeight="1">
      <c r="A10" s="906"/>
      <c r="B10" s="228" t="s">
        <v>680</v>
      </c>
      <c r="C10" s="824">
        <v>1</v>
      </c>
      <c r="D10" s="180"/>
      <c r="E10" s="184" t="s">
        <v>999</v>
      </c>
      <c r="F10" s="228" t="s">
        <v>812</v>
      </c>
      <c r="G10" s="183" t="s">
        <v>704</v>
      </c>
      <c r="H10" s="180"/>
      <c r="I10" s="180">
        <v>2012</v>
      </c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</row>
    <row r="11" spans="1:226" ht="18" customHeight="1">
      <c r="A11" s="906" t="s">
        <v>418</v>
      </c>
      <c r="B11" s="228" t="s">
        <v>1207</v>
      </c>
      <c r="C11" s="824">
        <v>15</v>
      </c>
      <c r="D11" s="180"/>
      <c r="E11" s="184" t="s">
        <v>1000</v>
      </c>
      <c r="F11" s="228" t="s">
        <v>812</v>
      </c>
      <c r="G11" s="183" t="s">
        <v>704</v>
      </c>
      <c r="H11" s="180"/>
      <c r="I11" s="180">
        <v>1945</v>
      </c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</row>
    <row r="12" spans="1:226" ht="18" customHeight="1">
      <c r="A12" s="906"/>
      <c r="B12" s="228" t="s">
        <v>1208</v>
      </c>
      <c r="C12" s="824">
        <v>1</v>
      </c>
      <c r="D12" s="180"/>
      <c r="E12" s="184" t="s">
        <v>999</v>
      </c>
      <c r="F12" s="228" t="s">
        <v>812</v>
      </c>
      <c r="G12" s="323" t="s">
        <v>704</v>
      </c>
      <c r="H12" s="180"/>
      <c r="I12" s="180">
        <v>2012</v>
      </c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</row>
    <row r="13" spans="1:226" ht="24.75" customHeight="1">
      <c r="A13" s="822" t="s">
        <v>419</v>
      </c>
      <c r="B13" s="228"/>
      <c r="C13" s="824">
        <v>0</v>
      </c>
      <c r="D13" s="180">
        <v>0</v>
      </c>
      <c r="E13" s="180">
        <v>0</v>
      </c>
      <c r="F13" s="337">
        <v>0</v>
      </c>
      <c r="G13" s="337">
        <v>0</v>
      </c>
      <c r="H13" s="180"/>
      <c r="I13" s="180">
        <v>0</v>
      </c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</row>
    <row r="14" spans="1:226" ht="27" customHeight="1">
      <c r="A14" s="822" t="s">
        <v>420</v>
      </c>
      <c r="B14" s="228" t="s">
        <v>677</v>
      </c>
      <c r="C14" s="824">
        <v>1</v>
      </c>
      <c r="D14" s="180" t="s">
        <v>1025</v>
      </c>
      <c r="E14" s="180">
        <v>0</v>
      </c>
      <c r="F14" s="180">
        <v>0</v>
      </c>
      <c r="G14" s="180">
        <v>0</v>
      </c>
      <c r="H14" s="180"/>
      <c r="I14" s="180">
        <v>2016</v>
      </c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</row>
    <row r="15" spans="1:226" ht="18" customHeight="1">
      <c r="A15" s="906" t="s">
        <v>1031</v>
      </c>
      <c r="B15" s="228" t="s">
        <v>677</v>
      </c>
      <c r="C15" s="824">
        <v>1</v>
      </c>
      <c r="D15" s="180" t="s">
        <v>924</v>
      </c>
      <c r="E15" s="228" t="s">
        <v>1029</v>
      </c>
      <c r="F15" s="228" t="s">
        <v>812</v>
      </c>
      <c r="G15" s="228" t="s">
        <v>704</v>
      </c>
      <c r="H15" s="180"/>
      <c r="I15" s="180">
        <v>2015</v>
      </c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</row>
    <row r="16" spans="1:226" ht="27" customHeight="1">
      <c r="A16" s="906"/>
      <c r="B16" s="228" t="s">
        <v>678</v>
      </c>
      <c r="C16" s="824">
        <v>1</v>
      </c>
      <c r="D16" s="180" t="s">
        <v>805</v>
      </c>
      <c r="E16" s="228" t="s">
        <v>1030</v>
      </c>
      <c r="F16" s="228" t="s">
        <v>812</v>
      </c>
      <c r="G16" s="228" t="s">
        <v>704</v>
      </c>
      <c r="H16" s="180"/>
      <c r="I16" s="180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</row>
    <row r="17" spans="1:226" ht="18" customHeight="1">
      <c r="A17" s="906"/>
      <c r="B17" s="228" t="s">
        <v>677</v>
      </c>
      <c r="C17" s="824">
        <v>1</v>
      </c>
      <c r="D17" s="180"/>
      <c r="E17" s="323"/>
      <c r="F17" s="228" t="s">
        <v>812</v>
      </c>
      <c r="G17" s="228" t="s">
        <v>704</v>
      </c>
      <c r="H17" s="180"/>
      <c r="I17" s="180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</row>
    <row r="18" spans="1:226" ht="25.5" customHeight="1">
      <c r="A18" s="822" t="s">
        <v>422</v>
      </c>
      <c r="B18" s="228" t="s">
        <v>677</v>
      </c>
      <c r="C18" s="824">
        <v>1</v>
      </c>
      <c r="D18" s="180"/>
      <c r="E18" s="184" t="s">
        <v>1000</v>
      </c>
      <c r="F18" s="228" t="s">
        <v>812</v>
      </c>
      <c r="G18" s="228" t="s">
        <v>704</v>
      </c>
      <c r="H18" s="180"/>
      <c r="I18" s="180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</row>
    <row r="19" spans="1:226" ht="23.25" customHeight="1">
      <c r="A19" s="822" t="s">
        <v>423</v>
      </c>
      <c r="B19" s="228" t="s">
        <v>1054</v>
      </c>
      <c r="C19" s="824">
        <v>1</v>
      </c>
      <c r="D19" s="180" t="s">
        <v>1055</v>
      </c>
      <c r="E19" s="184" t="s">
        <v>807</v>
      </c>
      <c r="F19" s="228" t="s">
        <v>812</v>
      </c>
      <c r="G19" s="228" t="s">
        <v>704</v>
      </c>
      <c r="H19" s="180"/>
      <c r="I19" s="18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GX19" s="131"/>
      <c r="GY19" s="131"/>
      <c r="GZ19" s="131"/>
      <c r="HA19" s="131"/>
      <c r="HB19" s="131"/>
      <c r="HC19" s="131"/>
      <c r="HD19" s="131"/>
      <c r="HE19" s="131"/>
      <c r="HF19" s="131"/>
      <c r="HG19" s="131"/>
      <c r="HH19" s="131"/>
      <c r="HI19" s="131"/>
      <c r="HJ19" s="131"/>
      <c r="HK19" s="131"/>
      <c r="HL19" s="131"/>
      <c r="HM19" s="131"/>
      <c r="HN19" s="131"/>
      <c r="HO19" s="131"/>
      <c r="HP19" s="131"/>
      <c r="HQ19" s="131"/>
      <c r="HR19" s="131"/>
    </row>
    <row r="20" spans="1:226" ht="22.5" customHeight="1">
      <c r="A20" s="845" t="s">
        <v>424</v>
      </c>
      <c r="B20" s="228" t="s">
        <v>686</v>
      </c>
      <c r="C20" s="824">
        <v>1</v>
      </c>
      <c r="D20" s="180" t="s">
        <v>1072</v>
      </c>
      <c r="E20" s="184" t="s">
        <v>1073</v>
      </c>
      <c r="F20" s="228" t="s">
        <v>812</v>
      </c>
      <c r="G20" s="228" t="s">
        <v>688</v>
      </c>
      <c r="H20" s="184" t="s">
        <v>1074</v>
      </c>
      <c r="I20" s="227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  <c r="FG20" s="131"/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1"/>
      <c r="GK20" s="131"/>
      <c r="GL20" s="131"/>
      <c r="GM20" s="131"/>
      <c r="GN20" s="131"/>
      <c r="GO20" s="131"/>
      <c r="GP20" s="131"/>
      <c r="GQ20" s="131"/>
      <c r="GR20" s="131"/>
      <c r="GS20" s="131"/>
      <c r="GT20" s="131"/>
      <c r="GU20" s="131"/>
      <c r="GV20" s="131"/>
      <c r="GW20" s="131"/>
      <c r="GX20" s="131"/>
      <c r="GY20" s="131"/>
      <c r="GZ20" s="131"/>
      <c r="HA20" s="131"/>
      <c r="HB20" s="131"/>
      <c r="HC20" s="131"/>
      <c r="HD20" s="131"/>
      <c r="HE20" s="131"/>
      <c r="HF20" s="131"/>
      <c r="HG20" s="131"/>
      <c r="HH20" s="131"/>
      <c r="HI20" s="131"/>
      <c r="HJ20" s="131"/>
      <c r="HK20" s="131"/>
      <c r="HL20" s="131"/>
      <c r="HM20" s="131"/>
      <c r="HN20" s="131"/>
      <c r="HO20" s="131"/>
      <c r="HP20" s="131"/>
      <c r="HQ20" s="131"/>
      <c r="HR20" s="131"/>
    </row>
    <row r="21" spans="1:226" ht="18" customHeight="1">
      <c r="A21" s="846"/>
      <c r="B21" s="236" t="s">
        <v>1594</v>
      </c>
      <c r="C21" s="824">
        <v>1</v>
      </c>
      <c r="D21" s="180" t="s">
        <v>1595</v>
      </c>
      <c r="E21" s="639" t="s">
        <v>1073</v>
      </c>
      <c r="F21" s="236" t="s">
        <v>812</v>
      </c>
      <c r="G21" s="236" t="s">
        <v>1596</v>
      </c>
      <c r="H21" s="639"/>
      <c r="I21" s="638"/>
      <c r="J21" s="84">
        <v>84</v>
      </c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  <c r="FG21" s="131"/>
      <c r="FH21" s="131"/>
      <c r="FI21" s="131"/>
      <c r="FJ21" s="131"/>
      <c r="FK21" s="131"/>
      <c r="FL21" s="131"/>
      <c r="FM21" s="131"/>
      <c r="FN21" s="131"/>
      <c r="FO21" s="131"/>
      <c r="FP21" s="131"/>
      <c r="FQ21" s="131"/>
      <c r="FR21" s="131"/>
      <c r="FS21" s="131"/>
      <c r="FT21" s="131"/>
      <c r="FU21" s="131"/>
      <c r="FV21" s="131"/>
      <c r="FW21" s="131"/>
      <c r="FX21" s="131"/>
      <c r="FY21" s="131"/>
      <c r="FZ21" s="131"/>
      <c r="GA21" s="131"/>
      <c r="GB21" s="131"/>
      <c r="GC21" s="131"/>
      <c r="GD21" s="131"/>
      <c r="GE21" s="131"/>
      <c r="GF21" s="131"/>
      <c r="GG21" s="131"/>
      <c r="GH21" s="131"/>
      <c r="GI21" s="131"/>
      <c r="GJ21" s="131"/>
      <c r="GK21" s="131"/>
      <c r="GL21" s="131"/>
      <c r="GM21" s="131"/>
      <c r="GN21" s="131"/>
      <c r="GO21" s="131"/>
      <c r="GP21" s="131"/>
      <c r="GQ21" s="131"/>
      <c r="GR21" s="131"/>
      <c r="GS21" s="131"/>
      <c r="GT21" s="131"/>
      <c r="GU21" s="131"/>
      <c r="GV21" s="131"/>
      <c r="GW21" s="131"/>
      <c r="GX21" s="131"/>
      <c r="GY21" s="131"/>
      <c r="GZ21" s="131"/>
      <c r="HA21" s="131"/>
      <c r="HB21" s="131"/>
      <c r="HC21" s="131"/>
      <c r="HD21" s="131"/>
      <c r="HE21" s="131"/>
      <c r="HF21" s="131"/>
      <c r="HG21" s="131"/>
      <c r="HH21" s="131"/>
      <c r="HI21" s="131"/>
      <c r="HJ21" s="131"/>
      <c r="HK21" s="131"/>
      <c r="HL21" s="131"/>
      <c r="HM21" s="131"/>
      <c r="HN21" s="131"/>
      <c r="HO21" s="131"/>
      <c r="HP21" s="131"/>
      <c r="HQ21" s="131"/>
      <c r="HR21" s="131"/>
    </row>
    <row r="22" spans="1:226" ht="33" customHeight="1">
      <c r="A22" s="847"/>
      <c r="B22" s="228" t="s">
        <v>1592</v>
      </c>
      <c r="C22" s="824">
        <v>1</v>
      </c>
      <c r="D22" s="180" t="s">
        <v>1072</v>
      </c>
      <c r="E22" s="236" t="s">
        <v>1593</v>
      </c>
      <c r="F22" s="228" t="s">
        <v>812</v>
      </c>
      <c r="G22" s="228" t="s">
        <v>688</v>
      </c>
      <c r="H22" s="184" t="s">
        <v>1074</v>
      </c>
      <c r="I22" s="227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1"/>
      <c r="EL22" s="131"/>
      <c r="EM22" s="131"/>
      <c r="EN22" s="131"/>
      <c r="EO22" s="131"/>
      <c r="EP22" s="131"/>
      <c r="EQ22" s="131"/>
      <c r="ER22" s="131"/>
      <c r="ES22" s="131"/>
      <c r="ET22" s="131"/>
      <c r="EU22" s="131"/>
      <c r="EV22" s="131"/>
      <c r="EW22" s="131"/>
      <c r="EX22" s="131"/>
      <c r="EY22" s="131"/>
      <c r="EZ22" s="131"/>
      <c r="FA22" s="131"/>
      <c r="FB22" s="131"/>
      <c r="FC22" s="131"/>
      <c r="FD22" s="131"/>
      <c r="FE22" s="131"/>
      <c r="FF22" s="131"/>
      <c r="FG22" s="131"/>
      <c r="FH22" s="131"/>
      <c r="FI22" s="131"/>
      <c r="FJ22" s="131"/>
      <c r="FK22" s="131"/>
      <c r="FL22" s="131"/>
      <c r="FM22" s="131"/>
      <c r="FN22" s="131"/>
      <c r="FO22" s="131"/>
      <c r="FP22" s="131"/>
      <c r="FQ22" s="131"/>
      <c r="FR22" s="131"/>
      <c r="FS22" s="131"/>
      <c r="FT22" s="131"/>
      <c r="FU22" s="131"/>
      <c r="FV22" s="131"/>
      <c r="FW22" s="131"/>
      <c r="FX22" s="131"/>
      <c r="FY22" s="131"/>
      <c r="FZ22" s="131"/>
      <c r="GA22" s="131"/>
      <c r="GB22" s="131"/>
      <c r="GC22" s="131"/>
      <c r="GD22" s="131"/>
      <c r="GE22" s="131"/>
      <c r="GF22" s="131"/>
      <c r="GG22" s="131"/>
      <c r="GH22" s="131"/>
      <c r="GI22" s="131"/>
      <c r="GJ22" s="131"/>
      <c r="GK22" s="131"/>
      <c r="GL22" s="131"/>
      <c r="GM22" s="131"/>
      <c r="GN22" s="131"/>
      <c r="GO22" s="131"/>
      <c r="GP22" s="131"/>
      <c r="GQ22" s="131"/>
      <c r="GR22" s="131"/>
      <c r="GS22" s="131"/>
      <c r="GT22" s="131"/>
      <c r="GU22" s="131"/>
      <c r="GV22" s="131"/>
      <c r="GW22" s="131"/>
      <c r="GX22" s="131"/>
      <c r="GY22" s="131"/>
      <c r="GZ22" s="131"/>
      <c r="HA22" s="131"/>
      <c r="HB22" s="131"/>
      <c r="HC22" s="131"/>
      <c r="HD22" s="131"/>
      <c r="HE22" s="131"/>
      <c r="HF22" s="131"/>
      <c r="HG22" s="131"/>
      <c r="HH22" s="131"/>
      <c r="HI22" s="131"/>
      <c r="HJ22" s="131"/>
      <c r="HK22" s="131"/>
      <c r="HL22" s="131"/>
      <c r="HM22" s="131"/>
      <c r="HN22" s="131"/>
      <c r="HO22" s="131"/>
      <c r="HP22" s="131"/>
      <c r="HQ22" s="131"/>
      <c r="HR22" s="131"/>
    </row>
    <row r="23" spans="1:226" ht="18" customHeight="1">
      <c r="A23" s="906" t="s">
        <v>696</v>
      </c>
      <c r="B23" s="228" t="s">
        <v>1090</v>
      </c>
      <c r="C23" s="824">
        <v>1</v>
      </c>
      <c r="D23" s="180" t="s">
        <v>689</v>
      </c>
      <c r="E23" s="184" t="s">
        <v>807</v>
      </c>
      <c r="F23" s="228" t="s">
        <v>812</v>
      </c>
      <c r="G23" s="228" t="s">
        <v>704</v>
      </c>
      <c r="H23" s="155"/>
      <c r="I23" s="155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1"/>
      <c r="EL23" s="131"/>
      <c r="EM23" s="131"/>
      <c r="EN23" s="131"/>
      <c r="EO23" s="131"/>
      <c r="EP23" s="131"/>
      <c r="EQ23" s="131"/>
      <c r="ER23" s="131"/>
      <c r="ES23" s="131"/>
      <c r="ET23" s="131"/>
      <c r="EU23" s="131"/>
      <c r="EV23" s="131"/>
      <c r="EW23" s="131"/>
      <c r="EX23" s="131"/>
      <c r="EY23" s="131"/>
      <c r="EZ23" s="131"/>
      <c r="FA23" s="131"/>
      <c r="FB23" s="131"/>
      <c r="FC23" s="131"/>
      <c r="FD23" s="131"/>
      <c r="FE23" s="131"/>
      <c r="FF23" s="131"/>
      <c r="FG23" s="131"/>
      <c r="FH23" s="131"/>
      <c r="FI23" s="131"/>
      <c r="FJ23" s="131"/>
      <c r="FK23" s="131"/>
      <c r="FL23" s="131"/>
      <c r="FM23" s="131"/>
      <c r="FN23" s="131"/>
      <c r="FO23" s="131"/>
      <c r="FP23" s="131"/>
      <c r="FQ23" s="131"/>
      <c r="FR23" s="131"/>
      <c r="FS23" s="131"/>
      <c r="FT23" s="131"/>
      <c r="FU23" s="131"/>
      <c r="FV23" s="131"/>
      <c r="FW23" s="131"/>
      <c r="FX23" s="131"/>
      <c r="FY23" s="131"/>
      <c r="FZ23" s="131"/>
      <c r="GA23" s="131"/>
      <c r="GB23" s="131"/>
      <c r="GC23" s="131"/>
      <c r="GD23" s="131"/>
      <c r="GE23" s="131"/>
      <c r="GF23" s="131"/>
      <c r="GG23" s="131"/>
      <c r="GH23" s="131"/>
      <c r="GI23" s="131"/>
      <c r="GJ23" s="131"/>
      <c r="GK23" s="131"/>
      <c r="GL23" s="131"/>
      <c r="GM23" s="131"/>
      <c r="GN23" s="131"/>
      <c r="GO23" s="131"/>
      <c r="GP23" s="131"/>
      <c r="GQ23" s="131"/>
      <c r="GR23" s="131"/>
      <c r="GS23" s="131"/>
      <c r="GT23" s="131"/>
      <c r="GU23" s="131"/>
      <c r="GV23" s="131"/>
      <c r="GW23" s="131"/>
      <c r="GX23" s="131"/>
      <c r="GY23" s="131"/>
      <c r="GZ23" s="131"/>
      <c r="HA23" s="131"/>
      <c r="HB23" s="131"/>
      <c r="HC23" s="131"/>
      <c r="HD23" s="131"/>
      <c r="HE23" s="131"/>
      <c r="HF23" s="131"/>
      <c r="HG23" s="131"/>
      <c r="HH23" s="131"/>
      <c r="HI23" s="131"/>
      <c r="HJ23" s="131"/>
      <c r="HK23" s="131"/>
      <c r="HL23" s="131"/>
      <c r="HM23" s="131"/>
      <c r="HN23" s="131"/>
      <c r="HO23" s="131"/>
      <c r="HP23" s="131"/>
      <c r="HQ23" s="131"/>
      <c r="HR23" s="131"/>
    </row>
    <row r="24" spans="1:226" ht="18" customHeight="1">
      <c r="A24" s="906"/>
      <c r="B24" s="228" t="s">
        <v>1091</v>
      </c>
      <c r="C24" s="824">
        <v>1</v>
      </c>
      <c r="D24" s="180" t="s">
        <v>683</v>
      </c>
      <c r="E24" s="184" t="s">
        <v>807</v>
      </c>
      <c r="F24" s="228" t="s">
        <v>812</v>
      </c>
      <c r="G24" s="228" t="s">
        <v>704</v>
      </c>
      <c r="H24" s="155"/>
      <c r="I24" s="155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  <c r="EC24" s="131"/>
      <c r="ED24" s="131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1"/>
      <c r="EW24" s="131"/>
      <c r="EX24" s="131"/>
      <c r="EY24" s="131"/>
      <c r="EZ24" s="131"/>
      <c r="FA24" s="131"/>
      <c r="FB24" s="131"/>
      <c r="FC24" s="131"/>
      <c r="FD24" s="131"/>
      <c r="FE24" s="131"/>
      <c r="FF24" s="131"/>
      <c r="FG24" s="131"/>
      <c r="FH24" s="131"/>
      <c r="FI24" s="131"/>
      <c r="FJ24" s="131"/>
      <c r="FK24" s="131"/>
      <c r="FL24" s="131"/>
      <c r="FM24" s="131"/>
      <c r="FN24" s="131"/>
      <c r="FO24" s="131"/>
      <c r="FP24" s="131"/>
      <c r="FQ24" s="131"/>
      <c r="FR24" s="131"/>
      <c r="FS24" s="131"/>
      <c r="FT24" s="131"/>
      <c r="FU24" s="131"/>
      <c r="FV24" s="131"/>
      <c r="FW24" s="131"/>
      <c r="FX24" s="131"/>
      <c r="FY24" s="131"/>
      <c r="FZ24" s="131"/>
      <c r="GA24" s="131"/>
      <c r="GB24" s="131"/>
      <c r="GC24" s="131"/>
      <c r="GD24" s="131"/>
      <c r="GE24" s="131"/>
      <c r="GF24" s="131"/>
      <c r="GG24" s="131"/>
      <c r="GH24" s="131"/>
      <c r="GI24" s="131"/>
      <c r="GJ24" s="131"/>
      <c r="GK24" s="131"/>
      <c r="GL24" s="131"/>
      <c r="GM24" s="131"/>
      <c r="GN24" s="131"/>
      <c r="GO24" s="131"/>
      <c r="GP24" s="131"/>
      <c r="GQ24" s="131"/>
      <c r="GR24" s="131"/>
      <c r="GS24" s="131"/>
      <c r="GT24" s="131"/>
      <c r="GU24" s="131"/>
      <c r="GV24" s="131"/>
      <c r="GW24" s="131"/>
      <c r="GX24" s="131"/>
      <c r="GY24" s="131"/>
      <c r="GZ24" s="131"/>
      <c r="HA24" s="131"/>
      <c r="HB24" s="131"/>
      <c r="HC24" s="131"/>
      <c r="HD24" s="131"/>
      <c r="HE24" s="131"/>
      <c r="HF24" s="131"/>
      <c r="HG24" s="131"/>
      <c r="HH24" s="131"/>
      <c r="HI24" s="131"/>
      <c r="HJ24" s="131"/>
      <c r="HK24" s="131"/>
      <c r="HL24" s="131"/>
      <c r="HM24" s="131"/>
      <c r="HN24" s="131"/>
      <c r="HO24" s="131"/>
      <c r="HP24" s="131"/>
      <c r="HQ24" s="131"/>
      <c r="HR24" s="131"/>
    </row>
    <row r="25" spans="1:226" ht="18" customHeight="1">
      <c r="A25" s="906"/>
      <c r="B25" s="228" t="s">
        <v>1092</v>
      </c>
      <c r="C25" s="824">
        <v>1</v>
      </c>
      <c r="D25" s="180" t="s">
        <v>683</v>
      </c>
      <c r="E25" s="184" t="s">
        <v>807</v>
      </c>
      <c r="F25" s="228" t="s">
        <v>812</v>
      </c>
      <c r="G25" s="228" t="s">
        <v>704</v>
      </c>
      <c r="H25" s="155"/>
      <c r="I25" s="155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1"/>
      <c r="EL25" s="131"/>
      <c r="EM25" s="131"/>
      <c r="EN25" s="131"/>
      <c r="EO25" s="131"/>
      <c r="EP25" s="131"/>
      <c r="EQ25" s="131"/>
      <c r="ER25" s="131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1"/>
      <c r="FF25" s="131"/>
      <c r="FG25" s="131"/>
      <c r="FH25" s="131"/>
      <c r="FI25" s="131"/>
      <c r="FJ25" s="131"/>
      <c r="FK25" s="131"/>
      <c r="FL25" s="131"/>
      <c r="FM25" s="131"/>
      <c r="FN25" s="131"/>
      <c r="FO25" s="131"/>
      <c r="FP25" s="131"/>
      <c r="FQ25" s="131"/>
      <c r="FR25" s="131"/>
      <c r="FS25" s="131"/>
      <c r="FT25" s="131"/>
      <c r="FU25" s="131"/>
      <c r="FV25" s="131"/>
      <c r="FW25" s="131"/>
      <c r="FX25" s="131"/>
      <c r="FY25" s="131"/>
      <c r="FZ25" s="131"/>
      <c r="GA25" s="131"/>
      <c r="GB25" s="131"/>
      <c r="GC25" s="131"/>
      <c r="GD25" s="131"/>
      <c r="GE25" s="131"/>
      <c r="GF25" s="131"/>
      <c r="GG25" s="131"/>
      <c r="GH25" s="131"/>
      <c r="GI25" s="131"/>
      <c r="GJ25" s="131"/>
      <c r="GK25" s="131"/>
      <c r="GL25" s="131"/>
      <c r="GM25" s="131"/>
      <c r="GN25" s="131"/>
      <c r="GO25" s="131"/>
      <c r="GP25" s="131"/>
      <c r="GQ25" s="131"/>
      <c r="GR25" s="131"/>
      <c r="GS25" s="131"/>
      <c r="GT25" s="131"/>
      <c r="GU25" s="131"/>
      <c r="GV25" s="131"/>
      <c r="GW25" s="131"/>
      <c r="GX25" s="131"/>
      <c r="GY25" s="131"/>
      <c r="GZ25" s="131"/>
      <c r="HA25" s="131"/>
      <c r="HB25" s="131"/>
      <c r="HC25" s="131"/>
      <c r="HD25" s="131"/>
      <c r="HE25" s="131"/>
      <c r="HF25" s="131"/>
      <c r="HG25" s="131"/>
      <c r="HH25" s="131"/>
      <c r="HI25" s="131"/>
      <c r="HJ25" s="131"/>
      <c r="HK25" s="131"/>
      <c r="HL25" s="131"/>
      <c r="HM25" s="131"/>
      <c r="HN25" s="131"/>
      <c r="HO25" s="131"/>
      <c r="HP25" s="131"/>
      <c r="HQ25" s="131"/>
      <c r="HR25" s="131"/>
    </row>
    <row r="26" spans="1:226" ht="34.5" customHeight="1">
      <c r="A26" s="906" t="s">
        <v>426</v>
      </c>
      <c r="B26" s="228" t="s">
        <v>1122</v>
      </c>
      <c r="C26" s="824">
        <v>1</v>
      </c>
      <c r="D26" s="180" t="s">
        <v>1123</v>
      </c>
      <c r="E26" s="184" t="s">
        <v>1124</v>
      </c>
      <c r="F26" s="228" t="s">
        <v>812</v>
      </c>
      <c r="G26" s="228" t="s">
        <v>704</v>
      </c>
      <c r="H26" s="227"/>
      <c r="I26" s="227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  <c r="EC26" s="131"/>
      <c r="ED26" s="131"/>
      <c r="EE26" s="131"/>
      <c r="EF26" s="131"/>
      <c r="EG26" s="131"/>
      <c r="EH26" s="131"/>
      <c r="EI26" s="131"/>
      <c r="EJ26" s="131"/>
      <c r="EK26" s="131"/>
      <c r="EL26" s="131"/>
      <c r="EM26" s="131"/>
      <c r="EN26" s="131"/>
      <c r="EO26" s="131"/>
      <c r="EP26" s="131"/>
      <c r="EQ26" s="131"/>
      <c r="ER26" s="131"/>
      <c r="ES26" s="131"/>
      <c r="ET26" s="131"/>
      <c r="EU26" s="131"/>
      <c r="EV26" s="131"/>
      <c r="EW26" s="131"/>
      <c r="EX26" s="131"/>
      <c r="EY26" s="131"/>
      <c r="EZ26" s="131"/>
      <c r="FA26" s="131"/>
      <c r="FB26" s="131"/>
      <c r="FC26" s="131"/>
      <c r="FD26" s="131"/>
      <c r="FE26" s="131"/>
      <c r="FF26" s="131"/>
      <c r="FG26" s="131"/>
      <c r="FH26" s="131"/>
      <c r="FI26" s="131"/>
      <c r="FJ26" s="131"/>
      <c r="FK26" s="131"/>
      <c r="FL26" s="131"/>
      <c r="FM26" s="131"/>
      <c r="FN26" s="131"/>
      <c r="FO26" s="131"/>
      <c r="FP26" s="131"/>
      <c r="FQ26" s="131"/>
      <c r="FR26" s="131"/>
      <c r="FS26" s="131"/>
      <c r="FT26" s="131"/>
      <c r="FU26" s="131"/>
      <c r="FV26" s="131"/>
      <c r="FW26" s="131"/>
      <c r="FX26" s="131"/>
      <c r="FY26" s="131"/>
      <c r="FZ26" s="131"/>
      <c r="GA26" s="131"/>
      <c r="GB26" s="131"/>
      <c r="GC26" s="131"/>
      <c r="GD26" s="131"/>
      <c r="GE26" s="131"/>
      <c r="GF26" s="131"/>
      <c r="GG26" s="131"/>
      <c r="GH26" s="131"/>
      <c r="GI26" s="131"/>
      <c r="GJ26" s="131"/>
      <c r="GK26" s="131"/>
      <c r="GL26" s="131"/>
      <c r="GM26" s="131"/>
      <c r="GN26" s="131"/>
      <c r="GO26" s="131"/>
      <c r="GP26" s="131"/>
      <c r="GQ26" s="131"/>
      <c r="GR26" s="131"/>
      <c r="GS26" s="131"/>
      <c r="GT26" s="131"/>
      <c r="GU26" s="131"/>
      <c r="GV26" s="131"/>
      <c r="GW26" s="131"/>
      <c r="GX26" s="131"/>
      <c r="GY26" s="131"/>
      <c r="GZ26" s="131"/>
      <c r="HA26" s="131"/>
      <c r="HB26" s="131"/>
      <c r="HC26" s="131"/>
      <c r="HD26" s="131"/>
      <c r="HE26" s="131"/>
      <c r="HF26" s="131"/>
      <c r="HG26" s="131"/>
      <c r="HH26" s="131"/>
      <c r="HI26" s="131"/>
      <c r="HJ26" s="131"/>
      <c r="HK26" s="131"/>
      <c r="HL26" s="131"/>
      <c r="HM26" s="131"/>
      <c r="HN26" s="131"/>
      <c r="HO26" s="131"/>
      <c r="HP26" s="131"/>
      <c r="HQ26" s="131"/>
      <c r="HR26" s="131"/>
    </row>
    <row r="27" spans="1:226" ht="31.5" customHeight="1">
      <c r="A27" s="906"/>
      <c r="B27" s="228" t="s">
        <v>1125</v>
      </c>
      <c r="C27" s="824">
        <v>1</v>
      </c>
      <c r="D27" s="180" t="s">
        <v>1123</v>
      </c>
      <c r="E27" s="184" t="s">
        <v>1124</v>
      </c>
      <c r="F27" s="228" t="s">
        <v>812</v>
      </c>
      <c r="G27" s="228" t="s">
        <v>704</v>
      </c>
      <c r="H27" s="227"/>
      <c r="I27" s="227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1"/>
      <c r="EL27" s="131"/>
      <c r="EM27" s="131"/>
      <c r="EN27" s="131"/>
      <c r="EO27" s="131"/>
      <c r="EP27" s="131"/>
      <c r="EQ27" s="131"/>
      <c r="ER27" s="131"/>
      <c r="ES27" s="131"/>
      <c r="ET27" s="131"/>
      <c r="EU27" s="131"/>
      <c r="EV27" s="131"/>
      <c r="EW27" s="131"/>
      <c r="EX27" s="131"/>
      <c r="EY27" s="131"/>
      <c r="EZ27" s="131"/>
      <c r="FA27" s="131"/>
      <c r="FB27" s="131"/>
      <c r="FC27" s="131"/>
      <c r="FD27" s="131"/>
      <c r="FE27" s="131"/>
      <c r="FF27" s="131"/>
      <c r="FG27" s="131"/>
      <c r="FH27" s="131"/>
      <c r="FI27" s="131"/>
      <c r="FJ27" s="131"/>
      <c r="FK27" s="131"/>
      <c r="FL27" s="131"/>
      <c r="FM27" s="131"/>
      <c r="FN27" s="131"/>
      <c r="FO27" s="131"/>
      <c r="FP27" s="131"/>
      <c r="FQ27" s="131"/>
      <c r="FR27" s="131"/>
      <c r="FS27" s="131"/>
      <c r="FT27" s="131"/>
      <c r="FU27" s="131"/>
      <c r="FV27" s="131"/>
      <c r="FW27" s="131"/>
      <c r="FX27" s="131"/>
      <c r="FY27" s="131"/>
      <c r="FZ27" s="131"/>
      <c r="GA27" s="131"/>
      <c r="GB27" s="131"/>
      <c r="GC27" s="131"/>
      <c r="GD27" s="131"/>
      <c r="GE27" s="131"/>
      <c r="GF27" s="131"/>
      <c r="GG27" s="131"/>
      <c r="GH27" s="131"/>
      <c r="GI27" s="131"/>
      <c r="GJ27" s="131"/>
      <c r="GK27" s="131"/>
      <c r="GL27" s="131"/>
      <c r="GM27" s="131"/>
      <c r="GN27" s="131"/>
      <c r="GO27" s="131"/>
      <c r="GP27" s="131"/>
      <c r="GQ27" s="131"/>
      <c r="GR27" s="131"/>
      <c r="GS27" s="131"/>
      <c r="GT27" s="131"/>
      <c r="GU27" s="131"/>
      <c r="GV27" s="131"/>
      <c r="GW27" s="131"/>
      <c r="GX27" s="131"/>
      <c r="GY27" s="131"/>
      <c r="GZ27" s="131"/>
      <c r="HA27" s="131"/>
      <c r="HB27" s="131"/>
      <c r="HC27" s="131"/>
      <c r="HD27" s="131"/>
      <c r="HE27" s="131"/>
      <c r="HF27" s="131"/>
      <c r="HG27" s="131"/>
      <c r="HH27" s="131"/>
      <c r="HI27" s="131"/>
      <c r="HJ27" s="131"/>
      <c r="HK27" s="131"/>
      <c r="HL27" s="131"/>
      <c r="HM27" s="131"/>
      <c r="HN27" s="131"/>
      <c r="HO27" s="131"/>
      <c r="HP27" s="131"/>
      <c r="HQ27" s="131"/>
      <c r="HR27" s="131"/>
    </row>
    <row r="28" spans="1:226" ht="18" customHeight="1">
      <c r="A28" s="906"/>
      <c r="B28" s="228" t="s">
        <v>1127</v>
      </c>
      <c r="C28" s="824">
        <v>1</v>
      </c>
      <c r="D28" s="180" t="s">
        <v>1123</v>
      </c>
      <c r="E28" s="184" t="s">
        <v>1128</v>
      </c>
      <c r="F28" s="228" t="s">
        <v>812</v>
      </c>
      <c r="G28" s="228" t="s">
        <v>704</v>
      </c>
      <c r="H28" s="227"/>
      <c r="I28" s="227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  <c r="EC28" s="131"/>
      <c r="ED28" s="131"/>
      <c r="EE28" s="131"/>
      <c r="EF28" s="131"/>
      <c r="EG28" s="131"/>
      <c r="EH28" s="131"/>
      <c r="EI28" s="131"/>
      <c r="EJ28" s="131"/>
      <c r="EK28" s="131"/>
      <c r="EL28" s="131"/>
      <c r="EM28" s="131"/>
      <c r="EN28" s="131"/>
      <c r="EO28" s="131"/>
      <c r="EP28" s="131"/>
      <c r="EQ28" s="131"/>
      <c r="ER28" s="131"/>
      <c r="ES28" s="131"/>
      <c r="ET28" s="131"/>
      <c r="EU28" s="131"/>
      <c r="EV28" s="131"/>
      <c r="EW28" s="131"/>
      <c r="EX28" s="131"/>
      <c r="EY28" s="131"/>
      <c r="EZ28" s="131"/>
      <c r="FA28" s="131"/>
      <c r="FB28" s="131"/>
      <c r="FC28" s="131"/>
      <c r="FD28" s="131"/>
      <c r="FE28" s="131"/>
      <c r="FF28" s="131"/>
      <c r="FG28" s="131"/>
      <c r="FH28" s="131"/>
      <c r="FI28" s="131"/>
      <c r="FJ28" s="131"/>
      <c r="FK28" s="131"/>
      <c r="FL28" s="131"/>
      <c r="FM28" s="131"/>
      <c r="FN28" s="131"/>
      <c r="FO28" s="131"/>
      <c r="FP28" s="131"/>
      <c r="FQ28" s="131"/>
      <c r="FR28" s="131"/>
      <c r="FS28" s="131"/>
      <c r="FT28" s="131"/>
      <c r="FU28" s="131"/>
      <c r="FV28" s="131"/>
      <c r="FW28" s="131"/>
      <c r="FX28" s="131"/>
      <c r="FY28" s="131"/>
      <c r="FZ28" s="131"/>
      <c r="GA28" s="131"/>
      <c r="GB28" s="131"/>
      <c r="GC28" s="131"/>
      <c r="GD28" s="131"/>
      <c r="GE28" s="131"/>
      <c r="GF28" s="131"/>
      <c r="GG28" s="131"/>
      <c r="GH28" s="131"/>
      <c r="GI28" s="131"/>
      <c r="GJ28" s="131"/>
      <c r="GK28" s="131"/>
      <c r="GL28" s="131"/>
      <c r="GM28" s="131"/>
      <c r="GN28" s="131"/>
      <c r="GO28" s="131"/>
      <c r="GP28" s="131"/>
      <c r="GQ28" s="131"/>
      <c r="GR28" s="131"/>
      <c r="GS28" s="131"/>
      <c r="GT28" s="131"/>
      <c r="GU28" s="131"/>
      <c r="GV28" s="131"/>
      <c r="GW28" s="131"/>
      <c r="GX28" s="131"/>
      <c r="GY28" s="131"/>
      <c r="GZ28" s="131"/>
      <c r="HA28" s="131"/>
      <c r="HB28" s="131"/>
      <c r="HC28" s="131"/>
      <c r="HD28" s="131"/>
      <c r="HE28" s="131"/>
      <c r="HF28" s="131"/>
      <c r="HG28" s="131"/>
      <c r="HH28" s="131"/>
      <c r="HI28" s="131"/>
      <c r="HJ28" s="131"/>
      <c r="HK28" s="131"/>
      <c r="HL28" s="131"/>
      <c r="HM28" s="131"/>
      <c r="HN28" s="131"/>
      <c r="HO28" s="131"/>
      <c r="HP28" s="131"/>
      <c r="HQ28" s="131"/>
      <c r="HR28" s="131"/>
    </row>
    <row r="29" spans="1:226" ht="18" customHeight="1">
      <c r="A29" s="906"/>
      <c r="B29" s="228" t="s">
        <v>1129</v>
      </c>
      <c r="C29" s="824">
        <v>1</v>
      </c>
      <c r="D29" s="180" t="s">
        <v>1123</v>
      </c>
      <c r="E29" s="184" t="s">
        <v>1128</v>
      </c>
      <c r="F29" s="228" t="s">
        <v>815</v>
      </c>
      <c r="G29" s="228" t="s">
        <v>688</v>
      </c>
      <c r="H29" s="184" t="s">
        <v>1130</v>
      </c>
      <c r="I29" s="180">
        <v>2018</v>
      </c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  <c r="EC29" s="131"/>
      <c r="ED29" s="131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1"/>
      <c r="EW29" s="131"/>
      <c r="EX29" s="131"/>
      <c r="EY29" s="131"/>
      <c r="EZ29" s="131"/>
      <c r="FA29" s="131"/>
      <c r="FB29" s="131"/>
      <c r="FC29" s="131"/>
      <c r="FD29" s="131"/>
      <c r="FE29" s="131"/>
      <c r="FF29" s="131"/>
      <c r="FG29" s="131"/>
      <c r="FH29" s="131"/>
      <c r="FI29" s="131"/>
      <c r="FJ29" s="131"/>
      <c r="FK29" s="131"/>
      <c r="FL29" s="131"/>
      <c r="FM29" s="131"/>
      <c r="FN29" s="131"/>
      <c r="FO29" s="131"/>
      <c r="FP29" s="131"/>
      <c r="FQ29" s="131"/>
      <c r="FR29" s="131"/>
      <c r="FS29" s="131"/>
      <c r="FT29" s="131"/>
      <c r="FU29" s="131"/>
      <c r="FV29" s="131"/>
      <c r="FW29" s="131"/>
      <c r="FX29" s="131"/>
      <c r="FY29" s="131"/>
      <c r="FZ29" s="131"/>
      <c r="GA29" s="131"/>
      <c r="GB29" s="131"/>
      <c r="GC29" s="131"/>
      <c r="GD29" s="131"/>
      <c r="GE29" s="131"/>
      <c r="GF29" s="131"/>
      <c r="GG29" s="131"/>
      <c r="GH29" s="131"/>
      <c r="GI29" s="131"/>
      <c r="GJ29" s="131"/>
      <c r="GK29" s="131"/>
      <c r="GL29" s="131"/>
      <c r="GM29" s="131"/>
      <c r="GN29" s="131"/>
      <c r="GO29" s="131"/>
      <c r="GP29" s="131"/>
      <c r="GQ29" s="131"/>
      <c r="GR29" s="131"/>
      <c r="GS29" s="131"/>
      <c r="GT29" s="131"/>
      <c r="GU29" s="131"/>
      <c r="GV29" s="131"/>
      <c r="GW29" s="131"/>
      <c r="GX29" s="131"/>
      <c r="GY29" s="131"/>
      <c r="GZ29" s="131"/>
      <c r="HA29" s="131"/>
      <c r="HB29" s="131"/>
      <c r="HC29" s="131"/>
      <c r="HD29" s="131"/>
      <c r="HE29" s="131"/>
      <c r="HF29" s="131"/>
      <c r="HG29" s="131"/>
      <c r="HH29" s="131"/>
      <c r="HI29" s="131"/>
      <c r="HJ29" s="131"/>
      <c r="HK29" s="131"/>
      <c r="HL29" s="131"/>
      <c r="HM29" s="131"/>
      <c r="HN29" s="131"/>
      <c r="HO29" s="131"/>
      <c r="HP29" s="131"/>
      <c r="HQ29" s="131"/>
      <c r="HR29" s="131"/>
    </row>
    <row r="30" spans="1:226" ht="18" customHeight="1">
      <c r="A30" s="906"/>
      <c r="B30" s="228" t="s">
        <v>691</v>
      </c>
      <c r="C30" s="824">
        <v>1</v>
      </c>
      <c r="D30" s="180" t="s">
        <v>1126</v>
      </c>
      <c r="E30" s="184" t="s">
        <v>1128</v>
      </c>
      <c r="F30" s="228" t="s">
        <v>812</v>
      </c>
      <c r="G30" s="228" t="s">
        <v>704</v>
      </c>
      <c r="H30" s="227"/>
      <c r="I30" s="180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  <c r="EC30" s="131"/>
      <c r="ED30" s="131"/>
      <c r="EE30" s="131"/>
      <c r="EF30" s="131"/>
      <c r="EG30" s="131"/>
      <c r="EH30" s="131"/>
      <c r="EI30" s="131"/>
      <c r="EJ30" s="131"/>
      <c r="EK30" s="131"/>
      <c r="EL30" s="131"/>
      <c r="EM30" s="131"/>
      <c r="EN30" s="131"/>
      <c r="EO30" s="131"/>
      <c r="EP30" s="131"/>
      <c r="EQ30" s="131"/>
      <c r="ER30" s="131"/>
      <c r="ES30" s="131"/>
      <c r="ET30" s="131"/>
      <c r="EU30" s="131"/>
      <c r="EV30" s="131"/>
      <c r="EW30" s="131"/>
      <c r="EX30" s="131"/>
      <c r="EY30" s="131"/>
      <c r="EZ30" s="131"/>
      <c r="FA30" s="131"/>
      <c r="FB30" s="131"/>
      <c r="FC30" s="131"/>
      <c r="FD30" s="131"/>
      <c r="FE30" s="131"/>
      <c r="FF30" s="131"/>
      <c r="FG30" s="131"/>
      <c r="FH30" s="131"/>
      <c r="FI30" s="131"/>
      <c r="FJ30" s="131"/>
      <c r="FK30" s="131"/>
      <c r="FL30" s="131"/>
      <c r="FM30" s="131"/>
      <c r="FN30" s="131"/>
      <c r="FO30" s="131"/>
      <c r="FP30" s="131"/>
      <c r="FQ30" s="131"/>
      <c r="FR30" s="131"/>
      <c r="FS30" s="131"/>
      <c r="FT30" s="131"/>
      <c r="FU30" s="131"/>
      <c r="FV30" s="131"/>
      <c r="FW30" s="131"/>
      <c r="FX30" s="131"/>
      <c r="FY30" s="131"/>
      <c r="FZ30" s="131"/>
      <c r="GA30" s="131"/>
      <c r="GB30" s="131"/>
      <c r="GC30" s="131"/>
      <c r="GD30" s="131"/>
      <c r="GE30" s="131"/>
      <c r="GF30" s="131"/>
      <c r="GG30" s="131"/>
      <c r="GH30" s="131"/>
      <c r="GI30" s="131"/>
      <c r="GJ30" s="131"/>
      <c r="GK30" s="131"/>
      <c r="GL30" s="131"/>
      <c r="GM30" s="131"/>
      <c r="GN30" s="131"/>
      <c r="GO30" s="131"/>
      <c r="GP30" s="131"/>
      <c r="GQ30" s="131"/>
      <c r="GR30" s="131"/>
      <c r="GS30" s="131"/>
      <c r="GT30" s="131"/>
      <c r="GU30" s="131"/>
      <c r="GV30" s="131"/>
      <c r="GW30" s="131"/>
      <c r="GX30" s="131"/>
      <c r="GY30" s="131"/>
      <c r="GZ30" s="131"/>
      <c r="HA30" s="131"/>
      <c r="HB30" s="131"/>
      <c r="HC30" s="131"/>
      <c r="HD30" s="131"/>
      <c r="HE30" s="131"/>
      <c r="HF30" s="131"/>
      <c r="HG30" s="131"/>
      <c r="HH30" s="131"/>
      <c r="HI30" s="131"/>
      <c r="HJ30" s="131"/>
      <c r="HK30" s="131"/>
      <c r="HL30" s="131"/>
      <c r="HM30" s="131"/>
      <c r="HN30" s="131"/>
      <c r="HO30" s="131"/>
      <c r="HP30" s="131"/>
      <c r="HQ30" s="131"/>
      <c r="HR30" s="131"/>
    </row>
    <row r="31" spans="1:226" ht="18" customHeight="1">
      <c r="A31" s="906" t="s">
        <v>427</v>
      </c>
      <c r="B31" s="228" t="s">
        <v>692</v>
      </c>
      <c r="C31" s="824">
        <v>1</v>
      </c>
      <c r="D31" s="180" t="s">
        <v>683</v>
      </c>
      <c r="E31" s="228" t="s">
        <v>1134</v>
      </c>
      <c r="F31" s="228" t="s">
        <v>812</v>
      </c>
      <c r="G31" s="228" t="s">
        <v>704</v>
      </c>
      <c r="H31" s="227"/>
      <c r="I31" s="180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131"/>
      <c r="ED31" s="131"/>
      <c r="EE31" s="131"/>
      <c r="EF31" s="131"/>
      <c r="EG31" s="131"/>
      <c r="EH31" s="131"/>
      <c r="EI31" s="131"/>
      <c r="EJ31" s="131"/>
      <c r="EK31" s="131"/>
      <c r="EL31" s="131"/>
      <c r="EM31" s="131"/>
      <c r="EN31" s="131"/>
      <c r="EO31" s="131"/>
      <c r="EP31" s="131"/>
      <c r="EQ31" s="131"/>
      <c r="ER31" s="131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1"/>
      <c r="FF31" s="131"/>
      <c r="FG31" s="131"/>
      <c r="FH31" s="131"/>
      <c r="FI31" s="131"/>
      <c r="FJ31" s="131"/>
      <c r="FK31" s="131"/>
      <c r="FL31" s="131"/>
      <c r="FM31" s="131"/>
      <c r="FN31" s="131"/>
      <c r="FO31" s="131"/>
      <c r="FP31" s="131"/>
      <c r="FQ31" s="131"/>
      <c r="FR31" s="131"/>
      <c r="FS31" s="131"/>
      <c r="FT31" s="131"/>
      <c r="FU31" s="131"/>
      <c r="FV31" s="131"/>
      <c r="FW31" s="131"/>
      <c r="FX31" s="131"/>
      <c r="FY31" s="131"/>
      <c r="FZ31" s="131"/>
      <c r="GA31" s="131"/>
      <c r="GB31" s="131"/>
      <c r="GC31" s="131"/>
      <c r="GD31" s="131"/>
      <c r="GE31" s="131"/>
      <c r="GF31" s="131"/>
      <c r="GG31" s="131"/>
      <c r="GH31" s="131"/>
      <c r="GI31" s="131"/>
      <c r="GJ31" s="131"/>
      <c r="GK31" s="131"/>
      <c r="GL31" s="131"/>
      <c r="GM31" s="131"/>
      <c r="GN31" s="131"/>
      <c r="GO31" s="131"/>
      <c r="GP31" s="131"/>
      <c r="GQ31" s="131"/>
      <c r="GR31" s="131"/>
      <c r="GS31" s="131"/>
      <c r="GT31" s="131"/>
      <c r="GU31" s="131"/>
      <c r="GV31" s="131"/>
      <c r="GW31" s="131"/>
      <c r="GX31" s="131"/>
      <c r="GY31" s="131"/>
      <c r="GZ31" s="131"/>
      <c r="HA31" s="131"/>
      <c r="HB31" s="131"/>
      <c r="HC31" s="131"/>
      <c r="HD31" s="131"/>
      <c r="HE31" s="131"/>
      <c r="HF31" s="131"/>
      <c r="HG31" s="131"/>
      <c r="HH31" s="131"/>
      <c r="HI31" s="131"/>
      <c r="HJ31" s="131"/>
      <c r="HK31" s="131"/>
      <c r="HL31" s="131"/>
      <c r="HM31" s="131"/>
      <c r="HN31" s="131"/>
      <c r="HO31" s="131"/>
      <c r="HP31" s="131"/>
      <c r="HQ31" s="131"/>
      <c r="HR31" s="131"/>
    </row>
    <row r="32" spans="1:226" ht="18" customHeight="1">
      <c r="A32" s="906"/>
      <c r="B32" s="228" t="s">
        <v>1132</v>
      </c>
      <c r="C32" s="824">
        <v>1</v>
      </c>
      <c r="D32" s="180" t="s">
        <v>1133</v>
      </c>
      <c r="E32" s="228" t="s">
        <v>1135</v>
      </c>
      <c r="F32" s="228" t="s">
        <v>812</v>
      </c>
      <c r="G32" s="228" t="s">
        <v>704</v>
      </c>
      <c r="H32" s="227"/>
      <c r="I32" s="180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  <c r="EC32" s="131"/>
      <c r="ED32" s="131"/>
      <c r="EE32" s="131"/>
      <c r="EF32" s="131"/>
      <c r="EG32" s="131"/>
      <c r="EH32" s="131"/>
      <c r="EI32" s="131"/>
      <c r="EJ32" s="131"/>
      <c r="EK32" s="131"/>
      <c r="EL32" s="131"/>
      <c r="EM32" s="131"/>
      <c r="EN32" s="131"/>
      <c r="EO32" s="131"/>
      <c r="EP32" s="131"/>
      <c r="EQ32" s="131"/>
      <c r="ER32" s="131"/>
      <c r="ES32" s="131"/>
      <c r="ET32" s="131"/>
      <c r="EU32" s="131"/>
      <c r="EV32" s="131"/>
      <c r="EW32" s="131"/>
      <c r="EX32" s="131"/>
      <c r="EY32" s="131"/>
      <c r="EZ32" s="131"/>
      <c r="FA32" s="131"/>
      <c r="FB32" s="131"/>
      <c r="FC32" s="131"/>
      <c r="FD32" s="131"/>
      <c r="FE32" s="131"/>
      <c r="FF32" s="131"/>
      <c r="FG32" s="131"/>
      <c r="FH32" s="131"/>
      <c r="FI32" s="131"/>
      <c r="FJ32" s="131"/>
      <c r="FK32" s="131"/>
      <c r="FL32" s="131"/>
      <c r="FM32" s="131"/>
      <c r="FN32" s="131"/>
      <c r="FO32" s="131"/>
      <c r="FP32" s="131"/>
      <c r="FQ32" s="131"/>
      <c r="FR32" s="131"/>
      <c r="FS32" s="131"/>
      <c r="FT32" s="131"/>
      <c r="FU32" s="131"/>
      <c r="FV32" s="131"/>
      <c r="FW32" s="131"/>
      <c r="FX32" s="131"/>
      <c r="FY32" s="131"/>
      <c r="FZ32" s="131"/>
      <c r="GA32" s="131"/>
      <c r="GB32" s="131"/>
      <c r="GC32" s="131"/>
      <c r="GD32" s="131"/>
      <c r="GE32" s="131"/>
      <c r="GF32" s="131"/>
      <c r="GG32" s="131"/>
      <c r="GH32" s="131"/>
      <c r="GI32" s="131"/>
      <c r="GJ32" s="131"/>
      <c r="GK32" s="131"/>
      <c r="GL32" s="131"/>
      <c r="GM32" s="131"/>
      <c r="GN32" s="131"/>
      <c r="GO32" s="131"/>
      <c r="GP32" s="131"/>
      <c r="GQ32" s="131"/>
      <c r="GR32" s="131"/>
      <c r="GS32" s="131"/>
      <c r="GT32" s="131"/>
      <c r="GU32" s="131"/>
      <c r="GV32" s="131"/>
      <c r="GW32" s="131"/>
      <c r="GX32" s="131"/>
      <c r="GY32" s="131"/>
      <c r="GZ32" s="131"/>
      <c r="HA32" s="131"/>
      <c r="HB32" s="131"/>
      <c r="HC32" s="131"/>
      <c r="HD32" s="131"/>
      <c r="HE32" s="131"/>
      <c r="HF32" s="131"/>
      <c r="HG32" s="131"/>
      <c r="HH32" s="131"/>
      <c r="HI32" s="131"/>
      <c r="HJ32" s="131"/>
      <c r="HK32" s="131"/>
      <c r="HL32" s="131"/>
      <c r="HM32" s="131"/>
      <c r="HN32" s="131"/>
      <c r="HO32" s="131"/>
      <c r="HP32" s="131"/>
      <c r="HQ32" s="131"/>
      <c r="HR32" s="131"/>
    </row>
    <row r="33" spans="1:226" ht="18" customHeight="1">
      <c r="A33" s="906" t="s">
        <v>428</v>
      </c>
      <c r="B33" s="228" t="s">
        <v>678</v>
      </c>
      <c r="C33" s="824">
        <v>1</v>
      </c>
      <c r="D33" s="180" t="s">
        <v>810</v>
      </c>
      <c r="E33" s="184" t="s">
        <v>811</v>
      </c>
      <c r="F33" s="228" t="s">
        <v>812</v>
      </c>
      <c r="G33" s="228" t="s">
        <v>509</v>
      </c>
      <c r="H33" s="227"/>
      <c r="I33" s="180">
        <v>2015</v>
      </c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131"/>
      <c r="ED33" s="131"/>
      <c r="EE33" s="131"/>
      <c r="EF33" s="131"/>
      <c r="EG33" s="131"/>
      <c r="EH33" s="131"/>
      <c r="EI33" s="131"/>
      <c r="EJ33" s="131"/>
      <c r="EK33" s="131"/>
      <c r="EL33" s="131"/>
      <c r="EM33" s="131"/>
      <c r="EN33" s="131"/>
      <c r="EO33" s="131"/>
      <c r="EP33" s="131"/>
      <c r="EQ33" s="131"/>
      <c r="ER33" s="131"/>
      <c r="ES33" s="131"/>
      <c r="ET33" s="131"/>
      <c r="EU33" s="131"/>
      <c r="EV33" s="131"/>
      <c r="EW33" s="131"/>
      <c r="EX33" s="131"/>
      <c r="EY33" s="131"/>
      <c r="EZ33" s="131"/>
      <c r="FA33" s="131"/>
      <c r="FB33" s="131"/>
      <c r="FC33" s="131"/>
      <c r="FD33" s="131"/>
      <c r="FE33" s="131"/>
      <c r="FF33" s="131"/>
      <c r="FG33" s="131"/>
      <c r="FH33" s="131"/>
      <c r="FI33" s="131"/>
      <c r="FJ33" s="131"/>
      <c r="FK33" s="131"/>
      <c r="FL33" s="131"/>
      <c r="FM33" s="131"/>
      <c r="FN33" s="131"/>
      <c r="FO33" s="131"/>
      <c r="FP33" s="131"/>
      <c r="FQ33" s="131"/>
      <c r="FR33" s="131"/>
      <c r="FS33" s="131"/>
      <c r="FT33" s="131"/>
      <c r="FU33" s="131"/>
      <c r="FV33" s="131"/>
      <c r="FW33" s="131"/>
      <c r="FX33" s="131"/>
      <c r="FY33" s="131"/>
      <c r="FZ33" s="131"/>
      <c r="GA33" s="131"/>
      <c r="GB33" s="131"/>
      <c r="GC33" s="131"/>
      <c r="GD33" s="131"/>
      <c r="GE33" s="131"/>
      <c r="GF33" s="131"/>
      <c r="GG33" s="131"/>
      <c r="GH33" s="131"/>
      <c r="GI33" s="131"/>
      <c r="GJ33" s="131"/>
      <c r="GK33" s="131"/>
      <c r="GL33" s="131"/>
      <c r="GM33" s="131"/>
      <c r="GN33" s="131"/>
      <c r="GO33" s="131"/>
      <c r="GP33" s="131"/>
      <c r="GQ33" s="131"/>
      <c r="GR33" s="131"/>
      <c r="GS33" s="131"/>
      <c r="GT33" s="131"/>
      <c r="GU33" s="131"/>
      <c r="GV33" s="131"/>
      <c r="GW33" s="131"/>
      <c r="GX33" s="131"/>
      <c r="GY33" s="131"/>
      <c r="GZ33" s="131"/>
      <c r="HA33" s="131"/>
      <c r="HB33" s="131"/>
      <c r="HC33" s="131"/>
      <c r="HD33" s="131"/>
      <c r="HE33" s="131"/>
      <c r="HF33" s="131"/>
      <c r="HG33" s="131"/>
      <c r="HH33" s="131"/>
      <c r="HI33" s="131"/>
      <c r="HJ33" s="131"/>
      <c r="HK33" s="131"/>
      <c r="HL33" s="131"/>
      <c r="HM33" s="131"/>
      <c r="HN33" s="131"/>
      <c r="HO33" s="131"/>
      <c r="HP33" s="131"/>
      <c r="HQ33" s="131"/>
      <c r="HR33" s="131"/>
    </row>
    <row r="34" spans="1:226" ht="18" customHeight="1">
      <c r="A34" s="906"/>
      <c r="B34" s="228" t="s">
        <v>1152</v>
      </c>
      <c r="C34" s="824">
        <v>1</v>
      </c>
      <c r="D34" s="180" t="s">
        <v>1151</v>
      </c>
      <c r="E34" s="184" t="s">
        <v>1128</v>
      </c>
      <c r="F34" s="228" t="s">
        <v>812</v>
      </c>
      <c r="G34" s="228" t="s">
        <v>509</v>
      </c>
      <c r="H34" s="227"/>
      <c r="I34" s="180">
        <v>2018</v>
      </c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  <c r="EC34" s="131"/>
      <c r="ED34" s="131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1"/>
      <c r="EW34" s="131"/>
      <c r="EX34" s="131"/>
      <c r="EY34" s="131"/>
      <c r="EZ34" s="131"/>
      <c r="FA34" s="131"/>
      <c r="FB34" s="131"/>
      <c r="FC34" s="131"/>
      <c r="FD34" s="131"/>
      <c r="FE34" s="131"/>
      <c r="FF34" s="131"/>
      <c r="FG34" s="131"/>
      <c r="FH34" s="131"/>
      <c r="FI34" s="131"/>
      <c r="FJ34" s="131"/>
      <c r="FK34" s="131"/>
      <c r="FL34" s="131"/>
      <c r="FM34" s="131"/>
      <c r="FN34" s="131"/>
      <c r="FO34" s="131"/>
      <c r="FP34" s="131"/>
      <c r="FQ34" s="131"/>
      <c r="FR34" s="131"/>
      <c r="FS34" s="131"/>
      <c r="FT34" s="131"/>
      <c r="FU34" s="131"/>
      <c r="FV34" s="131"/>
      <c r="FW34" s="131"/>
      <c r="FX34" s="131"/>
      <c r="FY34" s="131"/>
      <c r="FZ34" s="131"/>
      <c r="GA34" s="131"/>
      <c r="GB34" s="131"/>
      <c r="GC34" s="131"/>
      <c r="GD34" s="131"/>
      <c r="GE34" s="131"/>
      <c r="GF34" s="131"/>
      <c r="GG34" s="131"/>
      <c r="GH34" s="131"/>
      <c r="GI34" s="131"/>
      <c r="GJ34" s="131"/>
      <c r="GK34" s="131"/>
      <c r="GL34" s="131"/>
      <c r="GM34" s="131"/>
      <c r="GN34" s="131"/>
      <c r="GO34" s="131"/>
      <c r="GP34" s="131"/>
      <c r="GQ34" s="131"/>
      <c r="GR34" s="131"/>
      <c r="GS34" s="131"/>
      <c r="GT34" s="131"/>
      <c r="GU34" s="131"/>
      <c r="GV34" s="131"/>
      <c r="GW34" s="131"/>
      <c r="GX34" s="131"/>
      <c r="GY34" s="131"/>
      <c r="GZ34" s="131"/>
      <c r="HA34" s="131"/>
      <c r="HB34" s="131"/>
      <c r="HC34" s="131"/>
      <c r="HD34" s="131"/>
      <c r="HE34" s="131"/>
      <c r="HF34" s="131"/>
      <c r="HG34" s="131"/>
      <c r="HH34" s="131"/>
      <c r="HI34" s="131"/>
      <c r="HJ34" s="131"/>
      <c r="HK34" s="131"/>
      <c r="HL34" s="131"/>
      <c r="HM34" s="131"/>
      <c r="HN34" s="131"/>
      <c r="HO34" s="131"/>
      <c r="HP34" s="131"/>
      <c r="HQ34" s="131"/>
      <c r="HR34" s="131"/>
    </row>
    <row r="35" spans="1:226" ht="18" customHeight="1">
      <c r="A35" s="906" t="s">
        <v>429</v>
      </c>
      <c r="B35" s="228" t="s">
        <v>1162</v>
      </c>
      <c r="C35" s="824">
        <v>1</v>
      </c>
      <c r="D35" s="180" t="s">
        <v>682</v>
      </c>
      <c r="E35" s="184" t="s">
        <v>1163</v>
      </c>
      <c r="F35" s="228" t="s">
        <v>812</v>
      </c>
      <c r="G35" s="228" t="s">
        <v>509</v>
      </c>
      <c r="H35" s="227"/>
      <c r="I35" s="180">
        <v>2015</v>
      </c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  <c r="EC35" s="131"/>
      <c r="ED35" s="131"/>
      <c r="EE35" s="131"/>
      <c r="EF35" s="131"/>
      <c r="EG35" s="131"/>
      <c r="EH35" s="131"/>
      <c r="EI35" s="131"/>
      <c r="EJ35" s="131"/>
      <c r="EK35" s="131"/>
      <c r="EL35" s="131"/>
      <c r="EM35" s="131"/>
      <c r="EN35" s="131"/>
      <c r="EO35" s="131"/>
      <c r="EP35" s="131"/>
      <c r="EQ35" s="131"/>
      <c r="ER35" s="131"/>
      <c r="ES35" s="131"/>
      <c r="ET35" s="131"/>
      <c r="EU35" s="131"/>
      <c r="EV35" s="131"/>
      <c r="EW35" s="131"/>
      <c r="EX35" s="131"/>
      <c r="EY35" s="131"/>
      <c r="EZ35" s="131"/>
      <c r="FA35" s="131"/>
      <c r="FB35" s="131"/>
      <c r="FC35" s="131"/>
      <c r="FD35" s="131"/>
      <c r="FE35" s="131"/>
      <c r="FF35" s="131"/>
      <c r="FG35" s="131"/>
      <c r="FH35" s="131"/>
      <c r="FI35" s="131"/>
      <c r="FJ35" s="131"/>
      <c r="FK35" s="131"/>
      <c r="FL35" s="131"/>
      <c r="FM35" s="131"/>
      <c r="FN35" s="131"/>
      <c r="FO35" s="131"/>
      <c r="FP35" s="131"/>
      <c r="FQ35" s="131"/>
      <c r="FR35" s="131"/>
      <c r="FS35" s="131"/>
      <c r="FT35" s="131"/>
      <c r="FU35" s="131"/>
      <c r="FV35" s="131"/>
      <c r="FW35" s="131"/>
      <c r="FX35" s="131"/>
      <c r="FY35" s="131"/>
      <c r="FZ35" s="131"/>
      <c r="GA35" s="131"/>
      <c r="GB35" s="131"/>
      <c r="GC35" s="131"/>
      <c r="GD35" s="131"/>
      <c r="GE35" s="131"/>
      <c r="GF35" s="131"/>
      <c r="GG35" s="131"/>
      <c r="GH35" s="131"/>
      <c r="GI35" s="131"/>
      <c r="GJ35" s="131"/>
      <c r="GK35" s="131"/>
      <c r="GL35" s="131"/>
      <c r="GM35" s="131"/>
      <c r="GN35" s="131"/>
      <c r="GO35" s="131"/>
      <c r="GP35" s="131"/>
      <c r="GQ35" s="131"/>
      <c r="GR35" s="131"/>
      <c r="GS35" s="131"/>
      <c r="GT35" s="131"/>
      <c r="GU35" s="131"/>
      <c r="GV35" s="131"/>
      <c r="GW35" s="131"/>
      <c r="GX35" s="131"/>
      <c r="GY35" s="131"/>
      <c r="GZ35" s="131"/>
      <c r="HA35" s="131"/>
      <c r="HB35" s="131"/>
      <c r="HC35" s="131"/>
      <c r="HD35" s="131"/>
      <c r="HE35" s="131"/>
      <c r="HF35" s="131"/>
      <c r="HG35" s="131"/>
      <c r="HH35" s="131"/>
      <c r="HI35" s="131"/>
      <c r="HJ35" s="131"/>
      <c r="HK35" s="131"/>
      <c r="HL35" s="131"/>
      <c r="HM35" s="131"/>
      <c r="HN35" s="131"/>
      <c r="HO35" s="131"/>
      <c r="HP35" s="131"/>
      <c r="HQ35" s="131"/>
      <c r="HR35" s="131"/>
    </row>
    <row r="36" spans="1:226" ht="18" customHeight="1" thickBot="1">
      <c r="A36" s="906"/>
      <c r="B36" s="228" t="s">
        <v>1164</v>
      </c>
      <c r="C36" s="824">
        <v>1</v>
      </c>
      <c r="D36" s="180" t="s">
        <v>683</v>
      </c>
      <c r="E36" s="228" t="s">
        <v>925</v>
      </c>
      <c r="F36" s="228" t="s">
        <v>812</v>
      </c>
      <c r="G36" s="228" t="s">
        <v>688</v>
      </c>
      <c r="H36" s="227"/>
      <c r="I36" s="180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131"/>
      <c r="ED36" s="131"/>
      <c r="EE36" s="131"/>
      <c r="EF36" s="131"/>
      <c r="EG36" s="131"/>
      <c r="EH36" s="131"/>
      <c r="EI36" s="131"/>
      <c r="EJ36" s="131"/>
      <c r="EK36" s="131"/>
      <c r="EL36" s="131"/>
      <c r="EM36" s="131"/>
      <c r="EN36" s="131"/>
      <c r="EO36" s="131"/>
      <c r="EP36" s="131"/>
      <c r="EQ36" s="131"/>
      <c r="ER36" s="131"/>
      <c r="ES36" s="131"/>
      <c r="ET36" s="131"/>
      <c r="EU36" s="131"/>
      <c r="EV36" s="131"/>
      <c r="EW36" s="131"/>
      <c r="EX36" s="131"/>
      <c r="EY36" s="131"/>
      <c r="EZ36" s="131"/>
      <c r="FA36" s="131"/>
      <c r="FB36" s="131"/>
      <c r="FC36" s="131"/>
      <c r="FD36" s="131"/>
      <c r="FE36" s="131"/>
      <c r="FF36" s="131"/>
      <c r="FG36" s="131"/>
      <c r="FH36" s="131"/>
      <c r="FI36" s="131"/>
      <c r="FJ36" s="131"/>
      <c r="FK36" s="131"/>
      <c r="FL36" s="131"/>
      <c r="FM36" s="131"/>
      <c r="FN36" s="131"/>
      <c r="FO36" s="131"/>
      <c r="FP36" s="131"/>
      <c r="FQ36" s="131"/>
      <c r="FR36" s="131"/>
      <c r="FS36" s="131"/>
      <c r="FT36" s="131"/>
      <c r="FU36" s="131"/>
      <c r="FV36" s="131"/>
      <c r="FW36" s="131"/>
      <c r="FX36" s="131"/>
      <c r="FY36" s="131"/>
      <c r="FZ36" s="131"/>
      <c r="GA36" s="131"/>
      <c r="GB36" s="131"/>
      <c r="GC36" s="131"/>
      <c r="GD36" s="131"/>
      <c r="GE36" s="131"/>
      <c r="GF36" s="131"/>
      <c r="GG36" s="131"/>
      <c r="GH36" s="131"/>
      <c r="GI36" s="131"/>
      <c r="GJ36" s="131"/>
      <c r="GK36" s="131"/>
      <c r="GL36" s="131"/>
      <c r="GM36" s="131"/>
      <c r="GN36" s="131"/>
      <c r="GO36" s="131"/>
      <c r="GP36" s="131"/>
      <c r="GQ36" s="131"/>
      <c r="GR36" s="131"/>
      <c r="GS36" s="131"/>
      <c r="GT36" s="131"/>
      <c r="GU36" s="131"/>
      <c r="GV36" s="131"/>
      <c r="GW36" s="131"/>
      <c r="GX36" s="131"/>
      <c r="GY36" s="131"/>
      <c r="GZ36" s="131"/>
      <c r="HA36" s="131"/>
      <c r="HB36" s="131"/>
      <c r="HC36" s="131"/>
      <c r="HD36" s="131"/>
      <c r="HE36" s="131"/>
      <c r="HF36" s="131"/>
      <c r="HG36" s="131"/>
      <c r="HH36" s="131"/>
      <c r="HI36" s="131"/>
      <c r="HJ36" s="131"/>
      <c r="HK36" s="131"/>
      <c r="HL36" s="131"/>
      <c r="HM36" s="131"/>
      <c r="HN36" s="131"/>
      <c r="HO36" s="131"/>
      <c r="HP36" s="131"/>
      <c r="HQ36" s="131"/>
      <c r="HR36" s="131"/>
    </row>
    <row r="37" spans="1:226" s="324" customFormat="1" ht="18" customHeight="1">
      <c r="A37" s="906" t="s">
        <v>430</v>
      </c>
      <c r="B37" s="184" t="s">
        <v>678</v>
      </c>
      <c r="C37" s="824">
        <v>1</v>
      </c>
      <c r="D37" s="180" t="s">
        <v>1170</v>
      </c>
      <c r="E37" s="184" t="s">
        <v>1128</v>
      </c>
      <c r="F37" s="184" t="s">
        <v>812</v>
      </c>
      <c r="G37" s="184" t="s">
        <v>509</v>
      </c>
      <c r="H37" s="227"/>
      <c r="I37" s="180">
        <v>2016</v>
      </c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1"/>
      <c r="U37" s="271"/>
      <c r="V37" s="271"/>
      <c r="W37" s="271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  <c r="BG37" s="271"/>
      <c r="BH37" s="271"/>
      <c r="BI37" s="271"/>
      <c r="BJ37" s="271"/>
      <c r="BK37" s="271"/>
      <c r="BL37" s="271"/>
      <c r="BM37" s="271"/>
      <c r="BN37" s="271"/>
      <c r="BO37" s="271"/>
      <c r="BP37" s="271"/>
      <c r="BQ37" s="271"/>
      <c r="BR37" s="271"/>
      <c r="BS37" s="271"/>
      <c r="BT37" s="271"/>
      <c r="BU37" s="271"/>
      <c r="BV37" s="271"/>
      <c r="BW37" s="271"/>
      <c r="BX37" s="271"/>
      <c r="BY37" s="271"/>
      <c r="BZ37" s="271"/>
      <c r="CA37" s="271"/>
      <c r="CB37" s="271"/>
      <c r="CC37" s="271"/>
      <c r="CD37" s="271"/>
      <c r="CE37" s="271"/>
      <c r="CF37" s="271"/>
      <c r="CG37" s="271"/>
      <c r="CH37" s="271"/>
      <c r="CI37" s="271"/>
      <c r="CJ37" s="271"/>
      <c r="CK37" s="271"/>
      <c r="CL37" s="271"/>
      <c r="CM37" s="271"/>
      <c r="CN37" s="271"/>
      <c r="CO37" s="271"/>
      <c r="CP37" s="271"/>
      <c r="CQ37" s="271"/>
      <c r="CR37" s="271"/>
      <c r="CS37" s="271"/>
      <c r="CT37" s="271"/>
      <c r="CU37" s="271"/>
      <c r="CV37" s="271"/>
      <c r="CW37" s="271"/>
      <c r="CX37" s="271"/>
      <c r="CY37" s="271"/>
      <c r="CZ37" s="271"/>
      <c r="DA37" s="271"/>
      <c r="DB37" s="271"/>
      <c r="DC37" s="271"/>
      <c r="DD37" s="271"/>
      <c r="DE37" s="271"/>
      <c r="DF37" s="271"/>
      <c r="DG37" s="271"/>
      <c r="DH37" s="271"/>
      <c r="DI37" s="271"/>
      <c r="DJ37" s="271"/>
      <c r="DK37" s="271"/>
      <c r="DL37" s="271"/>
      <c r="DM37" s="271"/>
      <c r="DN37" s="271"/>
      <c r="DO37" s="271"/>
      <c r="DP37" s="271"/>
      <c r="DQ37" s="271"/>
      <c r="DR37" s="271"/>
      <c r="DS37" s="271"/>
      <c r="DT37" s="271"/>
      <c r="DU37" s="271"/>
      <c r="DV37" s="271"/>
      <c r="DW37" s="271"/>
      <c r="DX37" s="271"/>
      <c r="DY37" s="271"/>
      <c r="DZ37" s="271"/>
      <c r="EA37" s="271"/>
      <c r="EB37" s="271"/>
      <c r="EC37" s="271"/>
      <c r="ED37" s="271"/>
      <c r="EE37" s="271"/>
      <c r="EF37" s="271"/>
      <c r="EG37" s="271"/>
      <c r="EH37" s="271"/>
      <c r="EI37" s="271"/>
      <c r="EJ37" s="271"/>
      <c r="EK37" s="271"/>
      <c r="EL37" s="271"/>
      <c r="EM37" s="271"/>
      <c r="EN37" s="271"/>
      <c r="EO37" s="271"/>
      <c r="EP37" s="271"/>
      <c r="EQ37" s="271"/>
      <c r="ER37" s="271"/>
      <c r="ES37" s="271"/>
      <c r="ET37" s="271"/>
      <c r="EU37" s="271"/>
      <c r="EV37" s="271"/>
      <c r="EW37" s="271"/>
      <c r="EX37" s="271"/>
      <c r="EY37" s="271"/>
      <c r="EZ37" s="271"/>
      <c r="FA37" s="271"/>
      <c r="FB37" s="271"/>
      <c r="FC37" s="271"/>
      <c r="FD37" s="271"/>
      <c r="FE37" s="271"/>
      <c r="FF37" s="271"/>
      <c r="FG37" s="271"/>
      <c r="FH37" s="271"/>
      <c r="FI37" s="271"/>
      <c r="FJ37" s="271"/>
      <c r="FK37" s="271"/>
      <c r="FL37" s="271"/>
      <c r="FM37" s="271"/>
      <c r="FN37" s="271"/>
      <c r="FO37" s="271"/>
      <c r="FP37" s="271"/>
      <c r="FQ37" s="271"/>
      <c r="FR37" s="271"/>
      <c r="FS37" s="271"/>
      <c r="FT37" s="271"/>
      <c r="FU37" s="271"/>
      <c r="FV37" s="271"/>
      <c r="FW37" s="271"/>
      <c r="FX37" s="271"/>
      <c r="FY37" s="271"/>
      <c r="FZ37" s="271"/>
      <c r="GA37" s="271"/>
      <c r="GB37" s="271"/>
      <c r="GC37" s="271"/>
      <c r="GD37" s="271"/>
      <c r="GE37" s="271"/>
      <c r="GF37" s="271"/>
      <c r="GG37" s="271"/>
      <c r="GH37" s="271"/>
      <c r="GI37" s="271"/>
      <c r="GJ37" s="271"/>
      <c r="GK37" s="271"/>
      <c r="GL37" s="271"/>
      <c r="GM37" s="271"/>
      <c r="GN37" s="271"/>
      <c r="GO37" s="271"/>
      <c r="GP37" s="271"/>
      <c r="GQ37" s="271"/>
      <c r="GR37" s="271"/>
      <c r="GS37" s="271"/>
      <c r="GT37" s="271"/>
      <c r="GU37" s="271"/>
      <c r="GV37" s="271"/>
      <c r="GW37" s="271"/>
      <c r="GX37" s="271"/>
      <c r="GY37" s="271"/>
      <c r="GZ37" s="271"/>
      <c r="HA37" s="271"/>
      <c r="HB37" s="271"/>
      <c r="HC37" s="271"/>
      <c r="HD37" s="271"/>
      <c r="HE37" s="271"/>
      <c r="HF37" s="271"/>
      <c r="HG37" s="271"/>
      <c r="HH37" s="271"/>
      <c r="HI37" s="271"/>
      <c r="HJ37" s="271"/>
      <c r="HK37" s="271"/>
      <c r="HL37" s="271"/>
      <c r="HM37" s="271"/>
      <c r="HN37" s="271"/>
      <c r="HO37" s="271"/>
      <c r="HP37" s="271"/>
      <c r="HQ37" s="271"/>
      <c r="HR37" s="271"/>
    </row>
    <row r="38" spans="1:226" s="325" customFormat="1" ht="18" customHeight="1">
      <c r="A38" s="906"/>
      <c r="B38" s="184" t="s">
        <v>1152</v>
      </c>
      <c r="C38" s="824">
        <v>1</v>
      </c>
      <c r="D38" s="180" t="s">
        <v>1171</v>
      </c>
      <c r="E38" s="184" t="s">
        <v>1128</v>
      </c>
      <c r="F38" s="184" t="s">
        <v>812</v>
      </c>
      <c r="G38" s="184" t="s">
        <v>704</v>
      </c>
      <c r="H38" s="227"/>
      <c r="I38" s="184" t="s">
        <v>1172</v>
      </c>
      <c r="J38" s="271"/>
      <c r="K38" s="271"/>
      <c r="L38" s="271"/>
      <c r="M38" s="271"/>
      <c r="N38" s="271"/>
      <c r="O38" s="271"/>
      <c r="P38" s="271"/>
      <c r="Q38" s="271"/>
      <c r="R38" s="271"/>
      <c r="S38" s="271"/>
      <c r="T38" s="271"/>
      <c r="U38" s="271"/>
      <c r="V38" s="271"/>
      <c r="W38" s="271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1"/>
      <c r="BZ38" s="271"/>
      <c r="CA38" s="271"/>
      <c r="CB38" s="271"/>
      <c r="CC38" s="271"/>
      <c r="CD38" s="271"/>
      <c r="CE38" s="271"/>
      <c r="CF38" s="271"/>
      <c r="CG38" s="271"/>
      <c r="CH38" s="271"/>
      <c r="CI38" s="271"/>
      <c r="CJ38" s="271"/>
      <c r="CK38" s="271"/>
      <c r="CL38" s="271"/>
      <c r="CM38" s="271"/>
      <c r="CN38" s="271"/>
      <c r="CO38" s="271"/>
      <c r="CP38" s="271"/>
      <c r="CQ38" s="271"/>
      <c r="CR38" s="271"/>
      <c r="CS38" s="271"/>
      <c r="CT38" s="271"/>
      <c r="CU38" s="271"/>
      <c r="CV38" s="271"/>
      <c r="CW38" s="271"/>
      <c r="CX38" s="271"/>
      <c r="CY38" s="271"/>
      <c r="CZ38" s="271"/>
      <c r="DA38" s="271"/>
      <c r="DB38" s="271"/>
      <c r="DC38" s="271"/>
      <c r="DD38" s="271"/>
      <c r="DE38" s="271"/>
      <c r="DF38" s="271"/>
      <c r="DG38" s="271"/>
      <c r="DH38" s="271"/>
      <c r="DI38" s="271"/>
      <c r="DJ38" s="271"/>
      <c r="DK38" s="271"/>
      <c r="DL38" s="271"/>
      <c r="DM38" s="271"/>
      <c r="DN38" s="271"/>
      <c r="DO38" s="271"/>
      <c r="DP38" s="271"/>
      <c r="DQ38" s="271"/>
      <c r="DR38" s="271"/>
      <c r="DS38" s="271"/>
      <c r="DT38" s="271"/>
      <c r="DU38" s="271"/>
      <c r="DV38" s="271"/>
      <c r="DW38" s="271"/>
      <c r="DX38" s="271"/>
      <c r="DY38" s="271"/>
      <c r="DZ38" s="271"/>
      <c r="EA38" s="271"/>
      <c r="EB38" s="271"/>
      <c r="EC38" s="271"/>
      <c r="ED38" s="271"/>
      <c r="EE38" s="271"/>
      <c r="EF38" s="271"/>
      <c r="EG38" s="271"/>
      <c r="EH38" s="271"/>
      <c r="EI38" s="271"/>
      <c r="EJ38" s="271"/>
      <c r="EK38" s="271"/>
      <c r="EL38" s="271"/>
      <c r="EM38" s="271"/>
      <c r="EN38" s="271"/>
      <c r="EO38" s="271"/>
      <c r="EP38" s="271"/>
      <c r="EQ38" s="271"/>
      <c r="ER38" s="271"/>
      <c r="ES38" s="271"/>
      <c r="ET38" s="271"/>
      <c r="EU38" s="271"/>
      <c r="EV38" s="271"/>
      <c r="EW38" s="271"/>
      <c r="EX38" s="271"/>
      <c r="EY38" s="271"/>
      <c r="EZ38" s="271"/>
      <c r="FA38" s="271"/>
      <c r="FB38" s="271"/>
      <c r="FC38" s="271"/>
      <c r="FD38" s="271"/>
      <c r="FE38" s="271"/>
      <c r="FF38" s="271"/>
      <c r="FG38" s="271"/>
      <c r="FH38" s="271"/>
      <c r="FI38" s="271"/>
      <c r="FJ38" s="271"/>
      <c r="FK38" s="271"/>
      <c r="FL38" s="271"/>
      <c r="FM38" s="271"/>
      <c r="FN38" s="271"/>
      <c r="FO38" s="271"/>
      <c r="FP38" s="271"/>
      <c r="FQ38" s="271"/>
      <c r="FR38" s="271"/>
      <c r="FS38" s="271"/>
      <c r="FT38" s="271"/>
      <c r="FU38" s="271"/>
      <c r="FV38" s="271"/>
      <c r="FW38" s="271"/>
      <c r="FX38" s="271"/>
      <c r="FY38" s="271"/>
      <c r="FZ38" s="271"/>
      <c r="GA38" s="271"/>
      <c r="GB38" s="271"/>
      <c r="GC38" s="271"/>
      <c r="GD38" s="271"/>
      <c r="GE38" s="271"/>
      <c r="GF38" s="271"/>
      <c r="GG38" s="271"/>
      <c r="GH38" s="271"/>
      <c r="GI38" s="271"/>
      <c r="GJ38" s="271"/>
      <c r="GK38" s="271"/>
      <c r="GL38" s="271"/>
      <c r="GM38" s="271"/>
      <c r="GN38" s="271"/>
      <c r="GO38" s="271"/>
      <c r="GP38" s="271"/>
      <c r="GQ38" s="271"/>
      <c r="GR38" s="271"/>
      <c r="GS38" s="271"/>
      <c r="GT38" s="271"/>
      <c r="GU38" s="271"/>
      <c r="GV38" s="271"/>
      <c r="GW38" s="271"/>
      <c r="GX38" s="271"/>
      <c r="GY38" s="271"/>
      <c r="GZ38" s="271"/>
      <c r="HA38" s="271"/>
      <c r="HB38" s="271"/>
      <c r="HC38" s="271"/>
      <c r="HD38" s="271"/>
      <c r="HE38" s="271"/>
      <c r="HF38" s="271"/>
      <c r="HG38" s="271"/>
      <c r="HH38" s="271"/>
      <c r="HI38" s="271"/>
      <c r="HJ38" s="271"/>
      <c r="HK38" s="271"/>
      <c r="HL38" s="271"/>
      <c r="HM38" s="271"/>
      <c r="HN38" s="271"/>
      <c r="HO38" s="271"/>
      <c r="HP38" s="271"/>
      <c r="HQ38" s="271"/>
      <c r="HR38" s="271"/>
    </row>
    <row r="39" spans="1:226" s="325" customFormat="1" ht="18" customHeight="1">
      <c r="A39" s="906"/>
      <c r="B39" s="184" t="s">
        <v>702</v>
      </c>
      <c r="C39" s="824">
        <v>1</v>
      </c>
      <c r="D39" s="180" t="s">
        <v>1173</v>
      </c>
      <c r="E39" s="184" t="s">
        <v>1128</v>
      </c>
      <c r="F39" s="184" t="s">
        <v>812</v>
      </c>
      <c r="G39" s="184" t="s">
        <v>704</v>
      </c>
      <c r="H39" s="227"/>
      <c r="I39" s="184" t="s">
        <v>1172</v>
      </c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1"/>
      <c r="BY39" s="271"/>
      <c r="BZ39" s="271"/>
      <c r="CA39" s="271"/>
      <c r="CB39" s="271"/>
      <c r="CC39" s="271"/>
      <c r="CD39" s="271"/>
      <c r="CE39" s="271"/>
      <c r="CF39" s="271"/>
      <c r="CG39" s="271"/>
      <c r="CH39" s="271"/>
      <c r="CI39" s="271"/>
      <c r="CJ39" s="271"/>
      <c r="CK39" s="271"/>
      <c r="CL39" s="271"/>
      <c r="CM39" s="271"/>
      <c r="CN39" s="271"/>
      <c r="CO39" s="271"/>
      <c r="CP39" s="271"/>
      <c r="CQ39" s="271"/>
      <c r="CR39" s="271"/>
      <c r="CS39" s="271"/>
      <c r="CT39" s="271"/>
      <c r="CU39" s="271"/>
      <c r="CV39" s="271"/>
      <c r="CW39" s="271"/>
      <c r="CX39" s="271"/>
      <c r="CY39" s="271"/>
      <c r="CZ39" s="271"/>
      <c r="DA39" s="271"/>
      <c r="DB39" s="271"/>
      <c r="DC39" s="271"/>
      <c r="DD39" s="271"/>
      <c r="DE39" s="271"/>
      <c r="DF39" s="271"/>
      <c r="DG39" s="271"/>
      <c r="DH39" s="271"/>
      <c r="DI39" s="271"/>
      <c r="DJ39" s="271"/>
      <c r="DK39" s="271"/>
      <c r="DL39" s="271"/>
      <c r="DM39" s="271"/>
      <c r="DN39" s="271"/>
      <c r="DO39" s="271"/>
      <c r="DP39" s="271"/>
      <c r="DQ39" s="271"/>
      <c r="DR39" s="271"/>
      <c r="DS39" s="271"/>
      <c r="DT39" s="271"/>
      <c r="DU39" s="271"/>
      <c r="DV39" s="271"/>
      <c r="DW39" s="271"/>
      <c r="DX39" s="271"/>
      <c r="DY39" s="271"/>
      <c r="DZ39" s="271"/>
      <c r="EA39" s="271"/>
      <c r="EB39" s="271"/>
      <c r="EC39" s="271"/>
      <c r="ED39" s="271"/>
      <c r="EE39" s="271"/>
      <c r="EF39" s="271"/>
      <c r="EG39" s="271"/>
      <c r="EH39" s="271"/>
      <c r="EI39" s="271"/>
      <c r="EJ39" s="271"/>
      <c r="EK39" s="271"/>
      <c r="EL39" s="271"/>
      <c r="EM39" s="271"/>
      <c r="EN39" s="271"/>
      <c r="EO39" s="271"/>
      <c r="EP39" s="271"/>
      <c r="EQ39" s="271"/>
      <c r="ER39" s="271"/>
      <c r="ES39" s="271"/>
      <c r="ET39" s="271"/>
      <c r="EU39" s="271"/>
      <c r="EV39" s="271"/>
      <c r="EW39" s="271"/>
      <c r="EX39" s="271"/>
      <c r="EY39" s="271"/>
      <c r="EZ39" s="271"/>
      <c r="FA39" s="271"/>
      <c r="FB39" s="271"/>
      <c r="FC39" s="271"/>
      <c r="FD39" s="271"/>
      <c r="FE39" s="271"/>
      <c r="FF39" s="271"/>
      <c r="FG39" s="271"/>
      <c r="FH39" s="271"/>
      <c r="FI39" s="271"/>
      <c r="FJ39" s="271"/>
      <c r="FK39" s="271"/>
      <c r="FL39" s="271"/>
      <c r="FM39" s="271"/>
      <c r="FN39" s="271"/>
      <c r="FO39" s="271"/>
      <c r="FP39" s="271"/>
      <c r="FQ39" s="271"/>
      <c r="FR39" s="271"/>
      <c r="FS39" s="271"/>
      <c r="FT39" s="271"/>
      <c r="FU39" s="271"/>
      <c r="FV39" s="271"/>
      <c r="FW39" s="271"/>
      <c r="FX39" s="271"/>
      <c r="FY39" s="271"/>
      <c r="FZ39" s="271"/>
      <c r="GA39" s="271"/>
      <c r="GB39" s="271"/>
      <c r="GC39" s="271"/>
      <c r="GD39" s="271"/>
      <c r="GE39" s="271"/>
      <c r="GF39" s="271"/>
      <c r="GG39" s="271"/>
      <c r="GH39" s="271"/>
      <c r="GI39" s="271"/>
      <c r="GJ39" s="271"/>
      <c r="GK39" s="271"/>
      <c r="GL39" s="271"/>
      <c r="GM39" s="271"/>
      <c r="GN39" s="271"/>
      <c r="GO39" s="271"/>
      <c r="GP39" s="271"/>
      <c r="GQ39" s="271"/>
      <c r="GR39" s="271"/>
      <c r="GS39" s="271"/>
      <c r="GT39" s="271"/>
      <c r="GU39" s="271"/>
      <c r="GV39" s="271"/>
      <c r="GW39" s="271"/>
      <c r="GX39" s="271"/>
      <c r="GY39" s="271"/>
      <c r="GZ39" s="271"/>
      <c r="HA39" s="271"/>
      <c r="HB39" s="271"/>
      <c r="HC39" s="271"/>
      <c r="HD39" s="271"/>
      <c r="HE39" s="271"/>
      <c r="HF39" s="271"/>
      <c r="HG39" s="271"/>
      <c r="HH39" s="271"/>
      <c r="HI39" s="271"/>
      <c r="HJ39" s="271"/>
      <c r="HK39" s="271"/>
      <c r="HL39" s="271"/>
      <c r="HM39" s="271"/>
      <c r="HN39" s="271"/>
      <c r="HO39" s="271"/>
      <c r="HP39" s="271"/>
      <c r="HQ39" s="271"/>
      <c r="HR39" s="271"/>
    </row>
    <row r="40" spans="1:226" s="325" customFormat="1" ht="18" customHeight="1">
      <c r="A40" s="906"/>
      <c r="B40" s="184" t="s">
        <v>1174</v>
      </c>
      <c r="C40" s="824">
        <v>1</v>
      </c>
      <c r="D40" s="180" t="s">
        <v>1175</v>
      </c>
      <c r="E40" s="184" t="s">
        <v>1128</v>
      </c>
      <c r="F40" s="184" t="s">
        <v>812</v>
      </c>
      <c r="G40" s="184" t="s">
        <v>704</v>
      </c>
      <c r="H40" s="227"/>
      <c r="I40" s="180">
        <v>2011</v>
      </c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1"/>
      <c r="BI40" s="271"/>
      <c r="BJ40" s="271"/>
      <c r="BK40" s="271"/>
      <c r="BL40" s="271"/>
      <c r="BM40" s="271"/>
      <c r="BN40" s="271"/>
      <c r="BO40" s="271"/>
      <c r="BP40" s="271"/>
      <c r="BQ40" s="271"/>
      <c r="BR40" s="271"/>
      <c r="BS40" s="271"/>
      <c r="BT40" s="271"/>
      <c r="BU40" s="271"/>
      <c r="BV40" s="271"/>
      <c r="BW40" s="271"/>
      <c r="BX40" s="271"/>
      <c r="BY40" s="271"/>
      <c r="BZ40" s="271"/>
      <c r="CA40" s="271"/>
      <c r="CB40" s="271"/>
      <c r="CC40" s="271"/>
      <c r="CD40" s="271"/>
      <c r="CE40" s="271"/>
      <c r="CF40" s="271"/>
      <c r="CG40" s="271"/>
      <c r="CH40" s="271"/>
      <c r="CI40" s="271"/>
      <c r="CJ40" s="271"/>
      <c r="CK40" s="271"/>
      <c r="CL40" s="271"/>
      <c r="CM40" s="271"/>
      <c r="CN40" s="271"/>
      <c r="CO40" s="271"/>
      <c r="CP40" s="271"/>
      <c r="CQ40" s="271"/>
      <c r="CR40" s="271"/>
      <c r="CS40" s="271"/>
      <c r="CT40" s="271"/>
      <c r="CU40" s="271"/>
      <c r="CV40" s="271"/>
      <c r="CW40" s="271"/>
      <c r="CX40" s="271"/>
      <c r="CY40" s="271"/>
      <c r="CZ40" s="271"/>
      <c r="DA40" s="271"/>
      <c r="DB40" s="271"/>
      <c r="DC40" s="271"/>
      <c r="DD40" s="271"/>
      <c r="DE40" s="271"/>
      <c r="DF40" s="271"/>
      <c r="DG40" s="271"/>
      <c r="DH40" s="271"/>
      <c r="DI40" s="271"/>
      <c r="DJ40" s="271"/>
      <c r="DK40" s="271"/>
      <c r="DL40" s="271"/>
      <c r="DM40" s="271"/>
      <c r="DN40" s="271"/>
      <c r="DO40" s="271"/>
      <c r="DP40" s="271"/>
      <c r="DQ40" s="271"/>
      <c r="DR40" s="271"/>
      <c r="DS40" s="271"/>
      <c r="DT40" s="271"/>
      <c r="DU40" s="271"/>
      <c r="DV40" s="271"/>
      <c r="DW40" s="271"/>
      <c r="DX40" s="271"/>
      <c r="DY40" s="271"/>
      <c r="DZ40" s="271"/>
      <c r="EA40" s="271"/>
      <c r="EB40" s="271"/>
      <c r="EC40" s="271"/>
      <c r="ED40" s="271"/>
      <c r="EE40" s="271"/>
      <c r="EF40" s="271"/>
      <c r="EG40" s="271"/>
      <c r="EH40" s="271"/>
      <c r="EI40" s="271"/>
      <c r="EJ40" s="271"/>
      <c r="EK40" s="271"/>
      <c r="EL40" s="271"/>
      <c r="EM40" s="271"/>
      <c r="EN40" s="271"/>
      <c r="EO40" s="271"/>
      <c r="EP40" s="271"/>
      <c r="EQ40" s="271"/>
      <c r="ER40" s="271"/>
      <c r="ES40" s="271"/>
      <c r="ET40" s="271"/>
      <c r="EU40" s="271"/>
      <c r="EV40" s="271"/>
      <c r="EW40" s="271"/>
      <c r="EX40" s="271"/>
      <c r="EY40" s="271"/>
      <c r="EZ40" s="271"/>
      <c r="FA40" s="271"/>
      <c r="FB40" s="271"/>
      <c r="FC40" s="271"/>
      <c r="FD40" s="271"/>
      <c r="FE40" s="271"/>
      <c r="FF40" s="271"/>
      <c r="FG40" s="271"/>
      <c r="FH40" s="271"/>
      <c r="FI40" s="271"/>
      <c r="FJ40" s="271"/>
      <c r="FK40" s="271"/>
      <c r="FL40" s="271"/>
      <c r="FM40" s="271"/>
      <c r="FN40" s="271"/>
      <c r="FO40" s="271"/>
      <c r="FP40" s="271"/>
      <c r="FQ40" s="271"/>
      <c r="FR40" s="271"/>
      <c r="FS40" s="271"/>
      <c r="FT40" s="271"/>
      <c r="FU40" s="271"/>
      <c r="FV40" s="271"/>
      <c r="FW40" s="271"/>
      <c r="FX40" s="271"/>
      <c r="FY40" s="271"/>
      <c r="FZ40" s="271"/>
      <c r="GA40" s="271"/>
      <c r="GB40" s="271"/>
      <c r="GC40" s="271"/>
      <c r="GD40" s="271"/>
      <c r="GE40" s="271"/>
      <c r="GF40" s="271"/>
      <c r="GG40" s="271"/>
      <c r="GH40" s="271"/>
      <c r="GI40" s="271"/>
      <c r="GJ40" s="271"/>
      <c r="GK40" s="271"/>
      <c r="GL40" s="271"/>
      <c r="GM40" s="271"/>
      <c r="GN40" s="271"/>
      <c r="GO40" s="271"/>
      <c r="GP40" s="271"/>
      <c r="GQ40" s="271"/>
      <c r="GR40" s="271"/>
      <c r="GS40" s="271"/>
      <c r="GT40" s="271"/>
      <c r="GU40" s="271"/>
      <c r="GV40" s="271"/>
      <c r="GW40" s="271"/>
      <c r="GX40" s="271"/>
      <c r="GY40" s="271"/>
      <c r="GZ40" s="271"/>
      <c r="HA40" s="271"/>
      <c r="HB40" s="271"/>
      <c r="HC40" s="271"/>
      <c r="HD40" s="271"/>
      <c r="HE40" s="271"/>
      <c r="HF40" s="271"/>
      <c r="HG40" s="271"/>
      <c r="HH40" s="271"/>
      <c r="HI40" s="271"/>
      <c r="HJ40" s="271"/>
      <c r="HK40" s="271"/>
      <c r="HL40" s="271"/>
      <c r="HM40" s="271"/>
      <c r="HN40" s="271"/>
      <c r="HO40" s="271"/>
      <c r="HP40" s="271"/>
      <c r="HQ40" s="271"/>
      <c r="HR40" s="271"/>
    </row>
    <row r="41" spans="1:226" s="325" customFormat="1" ht="18" customHeight="1">
      <c r="A41" s="906"/>
      <c r="B41" s="184" t="s">
        <v>1152</v>
      </c>
      <c r="C41" s="824">
        <v>1</v>
      </c>
      <c r="D41" s="180" t="s">
        <v>1176</v>
      </c>
      <c r="E41" s="184" t="s">
        <v>1124</v>
      </c>
      <c r="F41" s="184" t="s">
        <v>812</v>
      </c>
      <c r="G41" s="184" t="s">
        <v>704</v>
      </c>
      <c r="H41" s="155"/>
      <c r="I41" s="155" t="s">
        <v>1172</v>
      </c>
      <c r="J41" s="271"/>
      <c r="K41" s="271"/>
      <c r="L41" s="271"/>
      <c r="M41" s="271"/>
      <c r="N41" s="271"/>
      <c r="O41" s="271"/>
      <c r="P41" s="271"/>
      <c r="Q41" s="271"/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1"/>
      <c r="BI41" s="271"/>
      <c r="BJ41" s="271"/>
      <c r="BK41" s="271"/>
      <c r="BL41" s="271"/>
      <c r="BM41" s="271"/>
      <c r="BN41" s="271"/>
      <c r="BO41" s="271"/>
      <c r="BP41" s="271"/>
      <c r="BQ41" s="271"/>
      <c r="BR41" s="271"/>
      <c r="BS41" s="271"/>
      <c r="BT41" s="271"/>
      <c r="BU41" s="271"/>
      <c r="BV41" s="271"/>
      <c r="BW41" s="271"/>
      <c r="BX41" s="271"/>
      <c r="BY41" s="271"/>
      <c r="BZ41" s="271"/>
      <c r="CA41" s="271"/>
      <c r="CB41" s="271"/>
      <c r="CC41" s="271"/>
      <c r="CD41" s="271"/>
      <c r="CE41" s="271"/>
      <c r="CF41" s="271"/>
      <c r="CG41" s="271"/>
      <c r="CH41" s="271"/>
      <c r="CI41" s="271"/>
      <c r="CJ41" s="271"/>
      <c r="CK41" s="271"/>
      <c r="CL41" s="271"/>
      <c r="CM41" s="271"/>
      <c r="CN41" s="271"/>
      <c r="CO41" s="271"/>
      <c r="CP41" s="271"/>
      <c r="CQ41" s="271"/>
      <c r="CR41" s="271"/>
      <c r="CS41" s="271"/>
      <c r="CT41" s="271"/>
      <c r="CU41" s="271"/>
      <c r="CV41" s="271"/>
      <c r="CW41" s="271"/>
      <c r="CX41" s="271"/>
      <c r="CY41" s="271"/>
      <c r="CZ41" s="271"/>
      <c r="DA41" s="271"/>
      <c r="DB41" s="271"/>
      <c r="DC41" s="271"/>
      <c r="DD41" s="271"/>
      <c r="DE41" s="271"/>
      <c r="DF41" s="271"/>
      <c r="DG41" s="271"/>
      <c r="DH41" s="271"/>
      <c r="DI41" s="271"/>
      <c r="DJ41" s="271"/>
      <c r="DK41" s="271"/>
      <c r="DL41" s="271"/>
      <c r="DM41" s="271"/>
      <c r="DN41" s="271"/>
      <c r="DO41" s="271"/>
      <c r="DP41" s="271"/>
      <c r="DQ41" s="271"/>
      <c r="DR41" s="271"/>
      <c r="DS41" s="271"/>
      <c r="DT41" s="271"/>
      <c r="DU41" s="271"/>
      <c r="DV41" s="271"/>
      <c r="DW41" s="271"/>
      <c r="DX41" s="271"/>
      <c r="DY41" s="271"/>
      <c r="DZ41" s="271"/>
      <c r="EA41" s="271"/>
      <c r="EB41" s="271"/>
      <c r="EC41" s="271"/>
      <c r="ED41" s="271"/>
      <c r="EE41" s="271"/>
      <c r="EF41" s="271"/>
      <c r="EG41" s="271"/>
      <c r="EH41" s="271"/>
      <c r="EI41" s="271"/>
      <c r="EJ41" s="271"/>
      <c r="EK41" s="271"/>
      <c r="EL41" s="271"/>
      <c r="EM41" s="271"/>
      <c r="EN41" s="271"/>
      <c r="EO41" s="271"/>
      <c r="EP41" s="271"/>
      <c r="EQ41" s="271"/>
      <c r="ER41" s="271"/>
      <c r="ES41" s="271"/>
      <c r="ET41" s="271"/>
      <c r="EU41" s="271"/>
      <c r="EV41" s="271"/>
      <c r="EW41" s="271"/>
      <c r="EX41" s="271"/>
      <c r="EY41" s="271"/>
      <c r="EZ41" s="271"/>
      <c r="FA41" s="271"/>
      <c r="FB41" s="271"/>
      <c r="FC41" s="271"/>
      <c r="FD41" s="271"/>
      <c r="FE41" s="271"/>
      <c r="FF41" s="271"/>
      <c r="FG41" s="271"/>
      <c r="FH41" s="271"/>
      <c r="FI41" s="271"/>
      <c r="FJ41" s="271"/>
      <c r="FK41" s="271"/>
      <c r="FL41" s="271"/>
      <c r="FM41" s="271"/>
      <c r="FN41" s="271"/>
      <c r="FO41" s="271"/>
      <c r="FP41" s="271"/>
      <c r="FQ41" s="271"/>
      <c r="FR41" s="271"/>
      <c r="FS41" s="271"/>
      <c r="FT41" s="271"/>
      <c r="FU41" s="271"/>
      <c r="FV41" s="271"/>
      <c r="FW41" s="271"/>
      <c r="FX41" s="271"/>
      <c r="FY41" s="271"/>
      <c r="FZ41" s="271"/>
      <c r="GA41" s="271"/>
      <c r="GB41" s="271"/>
      <c r="GC41" s="271"/>
      <c r="GD41" s="271"/>
      <c r="GE41" s="271"/>
      <c r="GF41" s="271"/>
      <c r="GG41" s="271"/>
      <c r="GH41" s="271"/>
      <c r="GI41" s="271"/>
      <c r="GJ41" s="271"/>
      <c r="GK41" s="271"/>
      <c r="GL41" s="271"/>
      <c r="GM41" s="271"/>
      <c r="GN41" s="271"/>
      <c r="GO41" s="271"/>
      <c r="GP41" s="271"/>
      <c r="GQ41" s="271"/>
      <c r="GR41" s="271"/>
      <c r="GS41" s="271"/>
      <c r="GT41" s="271"/>
      <c r="GU41" s="271"/>
      <c r="GV41" s="271"/>
      <c r="GW41" s="271"/>
      <c r="GX41" s="271"/>
      <c r="GY41" s="271"/>
      <c r="GZ41" s="271"/>
      <c r="HA41" s="271"/>
      <c r="HB41" s="271"/>
      <c r="HC41" s="271"/>
      <c r="HD41" s="271"/>
      <c r="HE41" s="271"/>
      <c r="HF41" s="271"/>
      <c r="HG41" s="271"/>
      <c r="HH41" s="271"/>
      <c r="HI41" s="271"/>
      <c r="HJ41" s="271"/>
      <c r="HK41" s="271"/>
      <c r="HL41" s="271"/>
      <c r="HM41" s="271"/>
      <c r="HN41" s="271"/>
      <c r="HO41" s="271"/>
      <c r="HP41" s="271"/>
      <c r="HQ41" s="271"/>
      <c r="HR41" s="271"/>
    </row>
    <row r="42" spans="1:226" s="326" customFormat="1" ht="18" customHeight="1" thickBot="1">
      <c r="A42" s="906"/>
      <c r="B42" s="184" t="s">
        <v>1177</v>
      </c>
      <c r="C42" s="824">
        <v>1</v>
      </c>
      <c r="D42" s="180" t="s">
        <v>1123</v>
      </c>
      <c r="E42" s="184" t="s">
        <v>1124</v>
      </c>
      <c r="F42" s="184" t="s">
        <v>812</v>
      </c>
      <c r="G42" s="184" t="s">
        <v>704</v>
      </c>
      <c r="H42" s="227"/>
      <c r="I42" s="180">
        <v>2012</v>
      </c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1"/>
      <c r="BY42" s="271"/>
      <c r="BZ42" s="271"/>
      <c r="CA42" s="271"/>
      <c r="CB42" s="271"/>
      <c r="CC42" s="271"/>
      <c r="CD42" s="271"/>
      <c r="CE42" s="271"/>
      <c r="CF42" s="271"/>
      <c r="CG42" s="271"/>
      <c r="CH42" s="271"/>
      <c r="CI42" s="271"/>
      <c r="CJ42" s="271"/>
      <c r="CK42" s="271"/>
      <c r="CL42" s="271"/>
      <c r="CM42" s="271"/>
      <c r="CN42" s="271"/>
      <c r="CO42" s="271"/>
      <c r="CP42" s="271"/>
      <c r="CQ42" s="271"/>
      <c r="CR42" s="271"/>
      <c r="CS42" s="271"/>
      <c r="CT42" s="271"/>
      <c r="CU42" s="271"/>
      <c r="CV42" s="271"/>
      <c r="CW42" s="271"/>
      <c r="CX42" s="271"/>
      <c r="CY42" s="271"/>
      <c r="CZ42" s="271"/>
      <c r="DA42" s="271"/>
      <c r="DB42" s="271"/>
      <c r="DC42" s="271"/>
      <c r="DD42" s="271"/>
      <c r="DE42" s="271"/>
      <c r="DF42" s="271"/>
      <c r="DG42" s="271"/>
      <c r="DH42" s="271"/>
      <c r="DI42" s="271"/>
      <c r="DJ42" s="271"/>
      <c r="DK42" s="271"/>
      <c r="DL42" s="271"/>
      <c r="DM42" s="271"/>
      <c r="DN42" s="271"/>
      <c r="DO42" s="271"/>
      <c r="DP42" s="271"/>
      <c r="DQ42" s="271"/>
      <c r="DR42" s="271"/>
      <c r="DS42" s="271"/>
      <c r="DT42" s="271"/>
      <c r="DU42" s="271"/>
      <c r="DV42" s="271"/>
      <c r="DW42" s="271"/>
      <c r="DX42" s="271"/>
      <c r="DY42" s="271"/>
      <c r="DZ42" s="271"/>
      <c r="EA42" s="271"/>
      <c r="EB42" s="271"/>
      <c r="EC42" s="271"/>
      <c r="ED42" s="271"/>
      <c r="EE42" s="271"/>
      <c r="EF42" s="271"/>
      <c r="EG42" s="271"/>
      <c r="EH42" s="271"/>
      <c r="EI42" s="271"/>
      <c r="EJ42" s="271"/>
      <c r="EK42" s="271"/>
      <c r="EL42" s="271"/>
      <c r="EM42" s="271"/>
      <c r="EN42" s="271"/>
      <c r="EO42" s="271"/>
      <c r="EP42" s="271"/>
      <c r="EQ42" s="271"/>
      <c r="ER42" s="271"/>
      <c r="ES42" s="271"/>
      <c r="ET42" s="271"/>
      <c r="EU42" s="271"/>
      <c r="EV42" s="271"/>
      <c r="EW42" s="271"/>
      <c r="EX42" s="271"/>
      <c r="EY42" s="271"/>
      <c r="EZ42" s="271"/>
      <c r="FA42" s="271"/>
      <c r="FB42" s="271"/>
      <c r="FC42" s="271"/>
      <c r="FD42" s="271"/>
      <c r="FE42" s="271"/>
      <c r="FF42" s="271"/>
      <c r="FG42" s="271"/>
      <c r="FH42" s="271"/>
      <c r="FI42" s="271"/>
      <c r="FJ42" s="271"/>
      <c r="FK42" s="271"/>
      <c r="FL42" s="271"/>
      <c r="FM42" s="271"/>
      <c r="FN42" s="271"/>
      <c r="FO42" s="271"/>
      <c r="FP42" s="271"/>
      <c r="FQ42" s="271"/>
      <c r="FR42" s="271"/>
      <c r="FS42" s="271"/>
      <c r="FT42" s="271"/>
      <c r="FU42" s="271"/>
      <c r="FV42" s="271"/>
      <c r="FW42" s="271"/>
      <c r="FX42" s="271"/>
      <c r="FY42" s="271"/>
      <c r="FZ42" s="271"/>
      <c r="GA42" s="271"/>
      <c r="GB42" s="271"/>
      <c r="GC42" s="271"/>
      <c r="GD42" s="271"/>
      <c r="GE42" s="271"/>
      <c r="GF42" s="271"/>
      <c r="GG42" s="271"/>
      <c r="GH42" s="271"/>
      <c r="GI42" s="271"/>
      <c r="GJ42" s="271"/>
      <c r="GK42" s="271"/>
      <c r="GL42" s="271"/>
      <c r="GM42" s="271"/>
      <c r="GN42" s="271"/>
      <c r="GO42" s="271"/>
      <c r="GP42" s="271"/>
      <c r="GQ42" s="271"/>
      <c r="GR42" s="271"/>
      <c r="GS42" s="271"/>
      <c r="GT42" s="271"/>
      <c r="GU42" s="271"/>
      <c r="GV42" s="271"/>
      <c r="GW42" s="271"/>
      <c r="GX42" s="271"/>
      <c r="GY42" s="271"/>
      <c r="GZ42" s="271"/>
      <c r="HA42" s="271"/>
      <c r="HB42" s="271"/>
      <c r="HC42" s="271"/>
      <c r="HD42" s="271"/>
      <c r="HE42" s="271"/>
      <c r="HF42" s="271"/>
      <c r="HG42" s="271"/>
      <c r="HH42" s="271"/>
      <c r="HI42" s="271"/>
      <c r="HJ42" s="271"/>
      <c r="HK42" s="271"/>
      <c r="HL42" s="271"/>
      <c r="HM42" s="271"/>
      <c r="HN42" s="271"/>
      <c r="HO42" s="271"/>
      <c r="HP42" s="271"/>
      <c r="HQ42" s="271"/>
      <c r="HR42" s="271"/>
    </row>
    <row r="43" spans="1:226" ht="27.75" customHeight="1">
      <c r="A43" s="906" t="s">
        <v>1182</v>
      </c>
      <c r="B43" s="228" t="s">
        <v>1186</v>
      </c>
      <c r="C43" s="824">
        <v>1</v>
      </c>
      <c r="D43" s="180" t="s">
        <v>689</v>
      </c>
      <c r="E43" s="228" t="s">
        <v>1187</v>
      </c>
      <c r="F43" s="228" t="s">
        <v>812</v>
      </c>
      <c r="G43" s="228" t="s">
        <v>704</v>
      </c>
      <c r="H43" s="227"/>
      <c r="I43" s="180">
        <v>1978</v>
      </c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  <c r="EL43" s="131"/>
      <c r="EM43" s="131"/>
      <c r="EN43" s="131"/>
      <c r="EO43" s="131"/>
      <c r="EP43" s="131"/>
      <c r="EQ43" s="131"/>
      <c r="ER43" s="131"/>
      <c r="ES43" s="131"/>
      <c r="ET43" s="131"/>
      <c r="EU43" s="131"/>
      <c r="EV43" s="131"/>
      <c r="EW43" s="131"/>
      <c r="EX43" s="131"/>
      <c r="EY43" s="131"/>
      <c r="EZ43" s="131"/>
      <c r="FA43" s="131"/>
      <c r="FB43" s="131"/>
      <c r="FC43" s="131"/>
      <c r="FD43" s="131"/>
      <c r="FE43" s="131"/>
      <c r="FF43" s="131"/>
      <c r="FG43" s="131"/>
      <c r="FH43" s="131"/>
      <c r="FI43" s="131"/>
      <c r="FJ43" s="131"/>
      <c r="FK43" s="131"/>
      <c r="FL43" s="131"/>
      <c r="FM43" s="131"/>
      <c r="FN43" s="131"/>
      <c r="FO43" s="131"/>
      <c r="FP43" s="131"/>
      <c r="FQ43" s="131"/>
      <c r="FR43" s="131"/>
      <c r="FS43" s="131"/>
      <c r="FT43" s="131"/>
      <c r="FU43" s="131"/>
      <c r="FV43" s="131"/>
      <c r="FW43" s="131"/>
      <c r="FX43" s="131"/>
      <c r="FY43" s="131"/>
      <c r="FZ43" s="131"/>
      <c r="GA43" s="131"/>
      <c r="GB43" s="131"/>
      <c r="GC43" s="131"/>
      <c r="GD43" s="131"/>
      <c r="GE43" s="131"/>
      <c r="GF43" s="131"/>
      <c r="GG43" s="131"/>
      <c r="GH43" s="131"/>
      <c r="GI43" s="131"/>
      <c r="GJ43" s="131"/>
      <c r="GK43" s="131"/>
      <c r="GL43" s="131"/>
      <c r="GM43" s="131"/>
      <c r="GN43" s="131"/>
      <c r="GO43" s="131"/>
      <c r="GP43" s="131"/>
      <c r="GQ43" s="131"/>
      <c r="GR43" s="131"/>
      <c r="GS43" s="131"/>
      <c r="GT43" s="131"/>
      <c r="GU43" s="131"/>
      <c r="GV43" s="131"/>
      <c r="GW43" s="131"/>
      <c r="GX43" s="131"/>
      <c r="GY43" s="131"/>
      <c r="GZ43" s="131"/>
      <c r="HA43" s="131"/>
      <c r="HB43" s="131"/>
      <c r="HC43" s="131"/>
      <c r="HD43" s="131"/>
      <c r="HE43" s="131"/>
      <c r="HF43" s="131"/>
      <c r="HG43" s="131"/>
      <c r="HH43" s="131"/>
      <c r="HI43" s="131"/>
      <c r="HJ43" s="131"/>
      <c r="HK43" s="131"/>
      <c r="HL43" s="131"/>
      <c r="HM43" s="131"/>
      <c r="HN43" s="131"/>
      <c r="HO43" s="131"/>
      <c r="HP43" s="131"/>
      <c r="HQ43" s="131"/>
      <c r="HR43" s="131"/>
    </row>
    <row r="44" spans="1:226" ht="18" customHeight="1">
      <c r="A44" s="906"/>
      <c r="B44" s="228" t="s">
        <v>677</v>
      </c>
      <c r="C44" s="824">
        <v>1</v>
      </c>
      <c r="D44" s="180" t="s">
        <v>703</v>
      </c>
      <c r="E44" s="184" t="s">
        <v>807</v>
      </c>
      <c r="F44" s="228" t="s">
        <v>812</v>
      </c>
      <c r="G44" s="228" t="s">
        <v>704</v>
      </c>
      <c r="H44" s="227"/>
      <c r="I44" s="180">
        <v>1989</v>
      </c>
      <c r="J44" s="84">
        <v>85</v>
      </c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  <c r="FL44" s="131"/>
      <c r="FM44" s="131"/>
      <c r="FN44" s="131"/>
      <c r="FO44" s="131"/>
      <c r="FP44" s="131"/>
      <c r="FQ44" s="131"/>
      <c r="FR44" s="131"/>
      <c r="FS44" s="131"/>
      <c r="FT44" s="131"/>
      <c r="FU44" s="131"/>
      <c r="FV44" s="131"/>
      <c r="FW44" s="131"/>
      <c r="FX44" s="131"/>
      <c r="FY44" s="131"/>
      <c r="FZ44" s="131"/>
      <c r="GA44" s="131"/>
      <c r="GB44" s="131"/>
      <c r="GC44" s="131"/>
      <c r="GD44" s="131"/>
      <c r="GE44" s="131"/>
      <c r="GF44" s="131"/>
      <c r="GG44" s="131"/>
      <c r="GH44" s="131"/>
      <c r="GI44" s="131"/>
      <c r="GJ44" s="131"/>
      <c r="GK44" s="131"/>
      <c r="GL44" s="131"/>
      <c r="GM44" s="131"/>
      <c r="GN44" s="131"/>
      <c r="GO44" s="131"/>
      <c r="GP44" s="131"/>
      <c r="GQ44" s="131"/>
      <c r="GR44" s="131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31"/>
      <c r="HD44" s="131"/>
      <c r="HE44" s="131"/>
      <c r="HF44" s="131"/>
      <c r="HG44" s="131"/>
      <c r="HH44" s="131"/>
      <c r="HI44" s="131"/>
      <c r="HJ44" s="131"/>
      <c r="HK44" s="131"/>
      <c r="HL44" s="131"/>
      <c r="HM44" s="131"/>
      <c r="HN44" s="131"/>
      <c r="HO44" s="131"/>
      <c r="HP44" s="131"/>
      <c r="HQ44" s="131"/>
      <c r="HR44" s="131"/>
    </row>
    <row r="45" spans="1:226" ht="18" customHeight="1">
      <c r="A45" s="906"/>
      <c r="B45" s="228" t="s">
        <v>1188</v>
      </c>
      <c r="C45" s="323" t="s">
        <v>1197</v>
      </c>
      <c r="D45" s="180" t="s">
        <v>1206</v>
      </c>
      <c r="E45" s="184" t="s">
        <v>1189</v>
      </c>
      <c r="F45" s="228" t="s">
        <v>1190</v>
      </c>
      <c r="G45" s="228" t="s">
        <v>704</v>
      </c>
      <c r="H45" s="227"/>
      <c r="I45" s="180">
        <v>2015</v>
      </c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  <c r="FL45" s="131"/>
      <c r="FM45" s="131"/>
      <c r="FN45" s="131"/>
      <c r="FO45" s="131"/>
      <c r="FP45" s="131"/>
      <c r="FQ45" s="131"/>
      <c r="FR45" s="131"/>
      <c r="FS45" s="131"/>
      <c r="FT45" s="131"/>
      <c r="FU45" s="131"/>
      <c r="FV45" s="131"/>
      <c r="FW45" s="131"/>
      <c r="FX45" s="131"/>
      <c r="FY45" s="131"/>
      <c r="FZ45" s="131"/>
      <c r="GA45" s="131"/>
      <c r="GB45" s="131"/>
      <c r="GC45" s="131"/>
      <c r="GD45" s="131"/>
      <c r="GE45" s="131"/>
      <c r="GF45" s="131"/>
      <c r="GG45" s="131"/>
      <c r="GH45" s="131"/>
      <c r="GI45" s="131"/>
      <c r="GJ45" s="131"/>
      <c r="GK45" s="131"/>
      <c r="GL45" s="131"/>
      <c r="GM45" s="131"/>
      <c r="GN45" s="131"/>
      <c r="GO45" s="131"/>
      <c r="GP45" s="131"/>
      <c r="GQ45" s="131"/>
      <c r="GR45" s="131"/>
      <c r="GS45" s="131"/>
      <c r="GT45" s="131"/>
      <c r="GU45" s="131"/>
      <c r="GV45" s="131"/>
      <c r="GW45" s="131"/>
      <c r="GX45" s="131"/>
      <c r="GY45" s="131"/>
      <c r="GZ45" s="131"/>
      <c r="HA45" s="131"/>
      <c r="HB45" s="131"/>
      <c r="HC45" s="131"/>
      <c r="HD45" s="131"/>
      <c r="HE45" s="131"/>
      <c r="HF45" s="131"/>
      <c r="HG45" s="131"/>
      <c r="HH45" s="131"/>
      <c r="HI45" s="131"/>
      <c r="HJ45" s="131"/>
      <c r="HK45" s="131"/>
      <c r="HL45" s="131"/>
      <c r="HM45" s="131"/>
      <c r="HN45" s="131"/>
      <c r="HO45" s="131"/>
      <c r="HP45" s="131"/>
      <c r="HQ45" s="131"/>
      <c r="HR45" s="131"/>
    </row>
    <row r="46" spans="1:226" ht="18" customHeight="1">
      <c r="A46" s="906" t="s">
        <v>432</v>
      </c>
      <c r="B46" s="228" t="s">
        <v>1197</v>
      </c>
      <c r="C46" s="824">
        <v>1</v>
      </c>
      <c r="D46" s="180" t="s">
        <v>1198</v>
      </c>
      <c r="E46" s="184" t="s">
        <v>1199</v>
      </c>
      <c r="F46" s="228" t="s">
        <v>812</v>
      </c>
      <c r="G46" s="228" t="s">
        <v>704</v>
      </c>
      <c r="H46" s="227"/>
      <c r="I46" s="180">
        <v>1994</v>
      </c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  <c r="FL46" s="131"/>
      <c r="FM46" s="131"/>
      <c r="FN46" s="131"/>
      <c r="FO46" s="131"/>
      <c r="FP46" s="131"/>
      <c r="FQ46" s="131"/>
      <c r="FR46" s="131"/>
      <c r="FS46" s="131"/>
      <c r="FT46" s="131"/>
      <c r="FU46" s="131"/>
      <c r="FV46" s="131"/>
      <c r="FW46" s="131"/>
      <c r="FX46" s="131"/>
      <c r="FY46" s="131"/>
      <c r="FZ46" s="131"/>
      <c r="GA46" s="131"/>
      <c r="GB46" s="131"/>
      <c r="GC46" s="131"/>
      <c r="GD46" s="131"/>
      <c r="GE46" s="131"/>
      <c r="GF46" s="131"/>
      <c r="GG46" s="131"/>
      <c r="GH46" s="131"/>
      <c r="GI46" s="131"/>
      <c r="GJ46" s="131"/>
      <c r="GK46" s="131"/>
      <c r="GL46" s="131"/>
      <c r="GM46" s="131"/>
      <c r="GN46" s="131"/>
      <c r="GO46" s="131"/>
      <c r="GP46" s="131"/>
      <c r="GQ46" s="131"/>
      <c r="GR46" s="131"/>
      <c r="GS46" s="131"/>
      <c r="GT46" s="131"/>
      <c r="GU46" s="131"/>
      <c r="GV46" s="131"/>
      <c r="GW46" s="131"/>
      <c r="GX46" s="131"/>
      <c r="GY46" s="131"/>
      <c r="GZ46" s="131"/>
      <c r="HA46" s="131"/>
      <c r="HB46" s="131"/>
      <c r="HC46" s="131"/>
      <c r="HD46" s="131"/>
      <c r="HE46" s="131"/>
      <c r="HF46" s="131"/>
      <c r="HG46" s="131"/>
      <c r="HH46" s="131"/>
      <c r="HI46" s="131"/>
      <c r="HJ46" s="131"/>
      <c r="HK46" s="131"/>
      <c r="HL46" s="131"/>
      <c r="HM46" s="131"/>
      <c r="HN46" s="131"/>
      <c r="HO46" s="131"/>
      <c r="HP46" s="131"/>
      <c r="HQ46" s="131"/>
      <c r="HR46" s="131"/>
    </row>
    <row r="47" spans="1:226" ht="18" customHeight="1">
      <c r="A47" s="906"/>
      <c r="B47" s="228" t="s">
        <v>1200</v>
      </c>
      <c r="C47" s="824">
        <v>1</v>
      </c>
      <c r="D47" s="180" t="s">
        <v>689</v>
      </c>
      <c r="E47" s="184" t="s">
        <v>807</v>
      </c>
      <c r="F47" s="228" t="s">
        <v>812</v>
      </c>
      <c r="G47" s="228" t="s">
        <v>704</v>
      </c>
      <c r="H47" s="155"/>
      <c r="I47" s="180">
        <v>2014</v>
      </c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  <c r="EC47" s="131"/>
      <c r="ED47" s="131"/>
      <c r="EE47" s="131"/>
      <c r="EF47" s="131"/>
      <c r="EG47" s="131"/>
      <c r="EH47" s="131"/>
      <c r="EI47" s="131"/>
      <c r="EJ47" s="131"/>
      <c r="EK47" s="131"/>
      <c r="EL47" s="131"/>
      <c r="EM47" s="131"/>
      <c r="EN47" s="131"/>
      <c r="EO47" s="131"/>
      <c r="EP47" s="131"/>
      <c r="EQ47" s="131"/>
      <c r="ER47" s="131"/>
      <c r="ES47" s="131"/>
      <c r="ET47" s="131"/>
      <c r="EU47" s="131"/>
      <c r="EV47" s="131"/>
      <c r="EW47" s="131"/>
      <c r="EX47" s="131"/>
      <c r="EY47" s="131"/>
      <c r="EZ47" s="131"/>
      <c r="FA47" s="131"/>
      <c r="FB47" s="131"/>
      <c r="FC47" s="131"/>
      <c r="FD47" s="131"/>
      <c r="FE47" s="131"/>
      <c r="FF47" s="131"/>
      <c r="FG47" s="131"/>
      <c r="FH47" s="131"/>
      <c r="FI47" s="131"/>
      <c r="FJ47" s="131"/>
      <c r="FK47" s="131"/>
      <c r="FL47" s="131"/>
      <c r="FM47" s="131"/>
      <c r="FN47" s="131"/>
      <c r="FO47" s="131"/>
      <c r="FP47" s="131"/>
      <c r="FQ47" s="131"/>
      <c r="FR47" s="131"/>
      <c r="FS47" s="131"/>
      <c r="FT47" s="131"/>
      <c r="FU47" s="131"/>
      <c r="FV47" s="131"/>
      <c r="FW47" s="131"/>
      <c r="FX47" s="131"/>
      <c r="FY47" s="131"/>
      <c r="FZ47" s="131"/>
      <c r="GA47" s="131"/>
      <c r="GB47" s="131"/>
      <c r="GC47" s="131"/>
      <c r="GD47" s="131"/>
      <c r="GE47" s="131"/>
      <c r="GF47" s="131"/>
      <c r="GG47" s="131"/>
      <c r="GH47" s="131"/>
      <c r="GI47" s="131"/>
      <c r="GJ47" s="131"/>
      <c r="GK47" s="131"/>
      <c r="GL47" s="131"/>
      <c r="GM47" s="131"/>
      <c r="GN47" s="131"/>
      <c r="GO47" s="131"/>
      <c r="GP47" s="131"/>
      <c r="GQ47" s="131"/>
      <c r="GR47" s="131"/>
      <c r="GS47" s="131"/>
      <c r="GT47" s="131"/>
      <c r="GU47" s="131"/>
      <c r="GV47" s="131"/>
      <c r="GW47" s="131"/>
      <c r="GX47" s="131"/>
      <c r="GY47" s="131"/>
      <c r="GZ47" s="131"/>
      <c r="HA47" s="131"/>
      <c r="HB47" s="131"/>
      <c r="HC47" s="131"/>
      <c r="HD47" s="131"/>
      <c r="HE47" s="131"/>
      <c r="HF47" s="131"/>
      <c r="HG47" s="131"/>
      <c r="HH47" s="131"/>
      <c r="HI47" s="131"/>
      <c r="HJ47" s="131"/>
      <c r="HK47" s="131"/>
      <c r="HL47" s="131"/>
      <c r="HM47" s="131"/>
      <c r="HN47" s="131"/>
      <c r="HO47" s="131"/>
      <c r="HP47" s="131"/>
      <c r="HQ47" s="131"/>
      <c r="HR47" s="131"/>
    </row>
    <row r="48" spans="1:226" ht="18" customHeight="1">
      <c r="A48" s="906"/>
      <c r="B48" s="228" t="s">
        <v>1201</v>
      </c>
      <c r="C48" s="824">
        <v>1</v>
      </c>
      <c r="D48" s="180" t="s">
        <v>1202</v>
      </c>
      <c r="E48" s="184" t="s">
        <v>807</v>
      </c>
      <c r="F48" s="228" t="s">
        <v>812</v>
      </c>
      <c r="G48" s="228" t="s">
        <v>704</v>
      </c>
      <c r="H48" s="227"/>
      <c r="I48" s="227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  <c r="EL48" s="131"/>
      <c r="EM48" s="131"/>
      <c r="EN48" s="131"/>
      <c r="EO48" s="131"/>
      <c r="EP48" s="131"/>
      <c r="EQ48" s="131"/>
      <c r="ER48" s="131"/>
      <c r="ES48" s="131"/>
      <c r="ET48" s="131"/>
      <c r="EU48" s="131"/>
      <c r="EV48" s="131"/>
      <c r="EW48" s="131"/>
      <c r="EX48" s="131"/>
      <c r="EY48" s="131"/>
      <c r="EZ48" s="131"/>
      <c r="FA48" s="131"/>
      <c r="FB48" s="131"/>
      <c r="FC48" s="131"/>
      <c r="FD48" s="131"/>
      <c r="FE48" s="131"/>
      <c r="FF48" s="131"/>
      <c r="FG48" s="131"/>
      <c r="FH48" s="131"/>
      <c r="FI48" s="131"/>
      <c r="FJ48" s="131"/>
      <c r="FK48" s="131"/>
      <c r="FL48" s="131"/>
      <c r="FM48" s="131"/>
      <c r="FN48" s="131"/>
      <c r="FO48" s="131"/>
      <c r="FP48" s="131"/>
      <c r="FQ48" s="131"/>
      <c r="FR48" s="131"/>
      <c r="FS48" s="131"/>
      <c r="FT48" s="131"/>
      <c r="FU48" s="131"/>
      <c r="FV48" s="131"/>
      <c r="FW48" s="131"/>
      <c r="FX48" s="131"/>
      <c r="FY48" s="131"/>
      <c r="FZ48" s="131"/>
      <c r="GA48" s="131"/>
      <c r="GB48" s="131"/>
      <c r="GC48" s="131"/>
      <c r="GD48" s="131"/>
      <c r="GE48" s="131"/>
      <c r="GF48" s="131"/>
      <c r="GG48" s="131"/>
      <c r="GH48" s="131"/>
      <c r="GI48" s="131"/>
      <c r="GJ48" s="131"/>
      <c r="GK48" s="131"/>
      <c r="GL48" s="131"/>
      <c r="GM48" s="131"/>
      <c r="GN48" s="131"/>
      <c r="GO48" s="131"/>
      <c r="GP48" s="131"/>
      <c r="GQ48" s="131"/>
      <c r="GR48" s="131"/>
      <c r="GS48" s="131"/>
      <c r="GT48" s="131"/>
      <c r="GU48" s="131"/>
      <c r="GV48" s="131"/>
      <c r="GW48" s="131"/>
      <c r="GX48" s="131"/>
      <c r="GY48" s="131"/>
      <c r="GZ48" s="131"/>
      <c r="HA48" s="131"/>
      <c r="HB48" s="131"/>
      <c r="HC48" s="131"/>
      <c r="HD48" s="131"/>
      <c r="HE48" s="131"/>
      <c r="HF48" s="131"/>
      <c r="HG48" s="131"/>
      <c r="HH48" s="131"/>
      <c r="HI48" s="131"/>
      <c r="HJ48" s="131"/>
      <c r="HK48" s="131"/>
      <c r="HL48" s="131"/>
      <c r="HM48" s="131"/>
      <c r="HN48" s="131"/>
      <c r="HO48" s="131"/>
      <c r="HP48" s="131"/>
      <c r="HQ48" s="131"/>
      <c r="HR48" s="131"/>
    </row>
    <row r="49" spans="1:226" ht="18" customHeight="1">
      <c r="A49" s="906"/>
      <c r="B49" s="228" t="s">
        <v>1203</v>
      </c>
      <c r="C49" s="824">
        <v>1</v>
      </c>
      <c r="D49" s="180" t="s">
        <v>1025</v>
      </c>
      <c r="E49" s="184" t="s">
        <v>1128</v>
      </c>
      <c r="F49" s="228" t="s">
        <v>812</v>
      </c>
      <c r="G49" s="228" t="s">
        <v>704</v>
      </c>
      <c r="H49" s="227"/>
      <c r="I49" s="227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1"/>
      <c r="EW49" s="131"/>
      <c r="EX49" s="131"/>
      <c r="EY49" s="131"/>
      <c r="EZ49" s="131"/>
      <c r="FA49" s="131"/>
      <c r="FB49" s="131"/>
      <c r="FC49" s="131"/>
      <c r="FD49" s="131"/>
      <c r="FE49" s="131"/>
      <c r="FF49" s="131"/>
      <c r="FG49" s="131"/>
      <c r="FH49" s="131"/>
      <c r="FI49" s="131"/>
      <c r="FJ49" s="131"/>
      <c r="FK49" s="131"/>
      <c r="FL49" s="131"/>
      <c r="FM49" s="131"/>
      <c r="FN49" s="131"/>
      <c r="FO49" s="131"/>
      <c r="FP49" s="131"/>
      <c r="FQ49" s="131"/>
      <c r="FR49" s="131"/>
      <c r="FS49" s="131"/>
      <c r="FT49" s="131"/>
      <c r="FU49" s="131"/>
      <c r="FV49" s="131"/>
      <c r="FW49" s="131"/>
      <c r="FX49" s="131"/>
      <c r="FY49" s="131"/>
      <c r="FZ49" s="131"/>
      <c r="GA49" s="131"/>
      <c r="GB49" s="131"/>
      <c r="GC49" s="131"/>
      <c r="GD49" s="131"/>
      <c r="GE49" s="131"/>
      <c r="GF49" s="131"/>
      <c r="GG49" s="131"/>
      <c r="GH49" s="131"/>
      <c r="GI49" s="131"/>
      <c r="GJ49" s="131"/>
      <c r="GK49" s="131"/>
      <c r="GL49" s="131"/>
      <c r="GM49" s="131"/>
      <c r="GN49" s="131"/>
      <c r="GO49" s="131"/>
      <c r="GP49" s="131"/>
      <c r="GQ49" s="131"/>
      <c r="GR49" s="131"/>
      <c r="GS49" s="131"/>
      <c r="GT49" s="131"/>
      <c r="GU49" s="131"/>
      <c r="GV49" s="131"/>
      <c r="GW49" s="131"/>
      <c r="GX49" s="131"/>
      <c r="GY49" s="131"/>
      <c r="GZ49" s="131"/>
      <c r="HA49" s="131"/>
      <c r="HB49" s="131"/>
      <c r="HC49" s="131"/>
      <c r="HD49" s="131"/>
      <c r="HE49" s="131"/>
      <c r="HF49" s="131"/>
      <c r="HG49" s="131"/>
      <c r="HH49" s="131"/>
      <c r="HI49" s="131"/>
      <c r="HJ49" s="131"/>
      <c r="HK49" s="131"/>
      <c r="HL49" s="131"/>
      <c r="HM49" s="131"/>
      <c r="HN49" s="131"/>
      <c r="HO49" s="131"/>
      <c r="HP49" s="131"/>
      <c r="HQ49" s="131"/>
      <c r="HR49" s="131"/>
    </row>
    <row r="50" spans="1:226" ht="18" customHeight="1">
      <c r="A50" s="906"/>
      <c r="B50" s="228" t="s">
        <v>685</v>
      </c>
      <c r="C50" s="824">
        <v>1</v>
      </c>
      <c r="D50" s="180" t="s">
        <v>679</v>
      </c>
      <c r="E50" s="184" t="s">
        <v>1124</v>
      </c>
      <c r="F50" s="228" t="s">
        <v>812</v>
      </c>
      <c r="G50" s="228" t="s">
        <v>704</v>
      </c>
      <c r="H50" s="227"/>
      <c r="I50" s="227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  <c r="EL50" s="131"/>
      <c r="EM50" s="131"/>
      <c r="EN50" s="131"/>
      <c r="EO50" s="131"/>
      <c r="EP50" s="131"/>
      <c r="EQ50" s="131"/>
      <c r="ER50" s="131"/>
      <c r="ES50" s="131"/>
      <c r="ET50" s="131"/>
      <c r="EU50" s="131"/>
      <c r="EV50" s="131"/>
      <c r="EW50" s="131"/>
      <c r="EX50" s="131"/>
      <c r="EY50" s="131"/>
      <c r="EZ50" s="131"/>
      <c r="FA50" s="131"/>
      <c r="FB50" s="131"/>
      <c r="FC50" s="131"/>
      <c r="FD50" s="131"/>
      <c r="FE50" s="131"/>
      <c r="FF50" s="131"/>
      <c r="FG50" s="131"/>
      <c r="FH50" s="131"/>
      <c r="FI50" s="131"/>
      <c r="FJ50" s="131"/>
      <c r="FK50" s="131"/>
      <c r="FL50" s="131"/>
      <c r="FM50" s="131"/>
      <c r="FN50" s="131"/>
      <c r="FO50" s="131"/>
      <c r="FP50" s="131"/>
      <c r="FQ50" s="131"/>
      <c r="FR50" s="131"/>
      <c r="FS50" s="131"/>
      <c r="FT50" s="131"/>
      <c r="FU50" s="131"/>
      <c r="FV50" s="131"/>
      <c r="FW50" s="131"/>
      <c r="FX50" s="131"/>
      <c r="FY50" s="131"/>
      <c r="FZ50" s="131"/>
      <c r="GA50" s="131"/>
      <c r="GB50" s="131"/>
      <c r="GC50" s="131"/>
      <c r="GD50" s="131"/>
      <c r="GE50" s="131"/>
      <c r="GF50" s="131"/>
      <c r="GG50" s="131"/>
      <c r="GH50" s="131"/>
      <c r="GI50" s="131"/>
      <c r="GJ50" s="131"/>
      <c r="GK50" s="131"/>
      <c r="GL50" s="131"/>
      <c r="GM50" s="131"/>
      <c r="GN50" s="131"/>
      <c r="GO50" s="131"/>
      <c r="GP50" s="131"/>
      <c r="GQ50" s="131"/>
      <c r="GR50" s="131"/>
      <c r="GS50" s="131"/>
      <c r="GT50" s="131"/>
      <c r="GU50" s="131"/>
      <c r="GV50" s="131"/>
      <c r="GW50" s="131"/>
      <c r="GX50" s="131"/>
      <c r="GY50" s="131"/>
      <c r="GZ50" s="131"/>
      <c r="HA50" s="131"/>
      <c r="HB50" s="131"/>
      <c r="HC50" s="131"/>
      <c r="HD50" s="131"/>
      <c r="HE50" s="131"/>
      <c r="HF50" s="131"/>
      <c r="HG50" s="131"/>
      <c r="HH50" s="131"/>
      <c r="HI50" s="131"/>
      <c r="HJ50" s="131"/>
      <c r="HK50" s="131"/>
      <c r="HL50" s="131"/>
      <c r="HM50" s="131"/>
      <c r="HN50" s="131"/>
      <c r="HO50" s="131"/>
      <c r="HP50" s="131"/>
      <c r="HQ50" s="131"/>
      <c r="HR50" s="131"/>
    </row>
    <row r="51" spans="1:226" ht="18" customHeight="1">
      <c r="A51" s="906"/>
      <c r="B51" s="228" t="s">
        <v>1204</v>
      </c>
      <c r="C51" s="824">
        <v>1</v>
      </c>
      <c r="D51" s="180" t="s">
        <v>1205</v>
      </c>
      <c r="E51" s="184" t="s">
        <v>807</v>
      </c>
      <c r="F51" s="228" t="s">
        <v>812</v>
      </c>
      <c r="G51" s="228" t="s">
        <v>704</v>
      </c>
      <c r="H51" s="227"/>
      <c r="I51" s="227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1"/>
      <c r="EL51" s="131"/>
      <c r="EM51" s="131"/>
      <c r="EN51" s="131"/>
      <c r="EO51" s="131"/>
      <c r="EP51" s="131"/>
      <c r="EQ51" s="131"/>
      <c r="ER51" s="131"/>
      <c r="ES51" s="131"/>
      <c r="ET51" s="131"/>
      <c r="EU51" s="131"/>
      <c r="EV51" s="131"/>
      <c r="EW51" s="131"/>
      <c r="EX51" s="131"/>
      <c r="EY51" s="131"/>
      <c r="EZ51" s="131"/>
      <c r="FA51" s="131"/>
      <c r="FB51" s="131"/>
      <c r="FC51" s="131"/>
      <c r="FD51" s="131"/>
      <c r="FE51" s="131"/>
      <c r="FF51" s="131"/>
      <c r="FG51" s="131"/>
      <c r="FH51" s="131"/>
      <c r="FI51" s="131"/>
      <c r="FJ51" s="131"/>
      <c r="FK51" s="131"/>
      <c r="FL51" s="131"/>
      <c r="FM51" s="131"/>
      <c r="FN51" s="131"/>
      <c r="FO51" s="131"/>
      <c r="FP51" s="131"/>
      <c r="FQ51" s="131"/>
      <c r="FR51" s="131"/>
      <c r="FS51" s="131"/>
      <c r="FT51" s="131"/>
      <c r="FU51" s="131"/>
      <c r="FV51" s="131"/>
      <c r="FW51" s="131"/>
      <c r="FX51" s="131"/>
      <c r="FY51" s="131"/>
      <c r="FZ51" s="131"/>
      <c r="GA51" s="131"/>
      <c r="GB51" s="131"/>
      <c r="GC51" s="131"/>
      <c r="GD51" s="131"/>
      <c r="GE51" s="131"/>
      <c r="GF51" s="131"/>
      <c r="GG51" s="131"/>
      <c r="GH51" s="131"/>
      <c r="GI51" s="131"/>
      <c r="GJ51" s="131"/>
      <c r="GK51" s="131"/>
      <c r="GL51" s="131"/>
      <c r="GM51" s="131"/>
      <c r="GN51" s="131"/>
      <c r="GO51" s="131"/>
      <c r="GP51" s="131"/>
      <c r="GQ51" s="131"/>
      <c r="GR51" s="131"/>
      <c r="GS51" s="131"/>
      <c r="GT51" s="131"/>
      <c r="GU51" s="131"/>
      <c r="GV51" s="131"/>
      <c r="GW51" s="131"/>
      <c r="GX51" s="131"/>
      <c r="GY51" s="131"/>
      <c r="GZ51" s="131"/>
      <c r="HA51" s="131"/>
      <c r="HB51" s="131"/>
      <c r="HC51" s="131"/>
      <c r="HD51" s="131"/>
      <c r="HE51" s="131"/>
      <c r="HF51" s="131"/>
      <c r="HG51" s="131"/>
      <c r="HH51" s="131"/>
      <c r="HI51" s="131"/>
      <c r="HJ51" s="131"/>
      <c r="HK51" s="131"/>
      <c r="HL51" s="131"/>
      <c r="HM51" s="131"/>
      <c r="HN51" s="131"/>
      <c r="HO51" s="131"/>
      <c r="HP51" s="131"/>
      <c r="HQ51" s="131"/>
      <c r="HR51" s="131"/>
    </row>
    <row r="52" spans="1:226" s="327" customFormat="1" ht="24.75" customHeight="1">
      <c r="A52" s="906" t="s">
        <v>1209</v>
      </c>
      <c r="B52" s="228" t="s">
        <v>693</v>
      </c>
      <c r="C52" s="824">
        <v>1</v>
      </c>
      <c r="D52" s="180" t="s">
        <v>1170</v>
      </c>
      <c r="E52" s="184" t="s">
        <v>1217</v>
      </c>
      <c r="F52" s="184" t="s">
        <v>812</v>
      </c>
      <c r="G52" s="184" t="s">
        <v>704</v>
      </c>
      <c r="H52" s="227"/>
      <c r="I52" s="180"/>
      <c r="K52" s="271"/>
      <c r="L52" s="271"/>
      <c r="M52" s="271"/>
      <c r="N52" s="271"/>
      <c r="O52" s="271"/>
      <c r="P52" s="271"/>
      <c r="Q52" s="271"/>
      <c r="R52" s="271"/>
      <c r="S52" s="271"/>
      <c r="T52" s="271"/>
      <c r="U52" s="271"/>
      <c r="V52" s="271"/>
      <c r="W52" s="271"/>
      <c r="X52" s="271"/>
      <c r="Y52" s="271"/>
      <c r="Z52" s="271"/>
      <c r="AA52" s="271"/>
      <c r="AB52" s="271"/>
      <c r="AC52" s="271"/>
      <c r="AD52" s="271"/>
      <c r="AE52" s="271"/>
      <c r="AF52" s="271"/>
      <c r="AG52" s="271"/>
      <c r="AH52" s="271"/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271"/>
      <c r="BK52" s="271"/>
      <c r="BL52" s="271"/>
      <c r="BM52" s="271"/>
      <c r="BN52" s="271"/>
      <c r="BO52" s="271"/>
      <c r="BP52" s="271"/>
      <c r="BQ52" s="271"/>
      <c r="BR52" s="271"/>
      <c r="BS52" s="271"/>
      <c r="BT52" s="271"/>
      <c r="BU52" s="271"/>
      <c r="BV52" s="271"/>
      <c r="BW52" s="271"/>
      <c r="BX52" s="271"/>
      <c r="BY52" s="271"/>
      <c r="BZ52" s="271"/>
      <c r="CA52" s="271"/>
      <c r="CB52" s="271"/>
      <c r="CC52" s="271"/>
      <c r="CD52" s="271"/>
      <c r="CE52" s="271"/>
      <c r="CF52" s="271"/>
      <c r="CG52" s="271"/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71"/>
      <c r="CT52" s="271"/>
      <c r="CU52" s="271"/>
      <c r="CV52" s="271"/>
      <c r="CW52" s="271"/>
      <c r="CX52" s="271"/>
      <c r="CY52" s="271"/>
      <c r="CZ52" s="271"/>
      <c r="DA52" s="271"/>
      <c r="DB52" s="271"/>
      <c r="DC52" s="271"/>
      <c r="DD52" s="271"/>
      <c r="DE52" s="271"/>
      <c r="DF52" s="271"/>
      <c r="DG52" s="271"/>
      <c r="DH52" s="271"/>
      <c r="DI52" s="271"/>
      <c r="DJ52" s="271"/>
      <c r="DK52" s="271"/>
      <c r="DL52" s="271"/>
      <c r="DM52" s="271"/>
      <c r="DN52" s="271"/>
      <c r="DO52" s="271"/>
      <c r="DP52" s="271"/>
      <c r="DQ52" s="271"/>
      <c r="DR52" s="271"/>
      <c r="DS52" s="271"/>
      <c r="DT52" s="271"/>
      <c r="DU52" s="271"/>
      <c r="DV52" s="271"/>
      <c r="DW52" s="271"/>
      <c r="DX52" s="271"/>
      <c r="DY52" s="271"/>
      <c r="DZ52" s="271"/>
      <c r="EA52" s="271"/>
      <c r="EB52" s="271"/>
      <c r="EC52" s="271"/>
      <c r="ED52" s="271"/>
      <c r="EE52" s="271"/>
      <c r="EF52" s="271"/>
      <c r="EG52" s="271"/>
      <c r="EH52" s="271"/>
      <c r="EI52" s="271"/>
      <c r="EJ52" s="271"/>
      <c r="EK52" s="271"/>
      <c r="EL52" s="271"/>
      <c r="EM52" s="271"/>
      <c r="EN52" s="271"/>
      <c r="EO52" s="271"/>
      <c r="EP52" s="271"/>
      <c r="EQ52" s="271"/>
      <c r="ER52" s="271"/>
      <c r="ES52" s="271"/>
      <c r="ET52" s="271"/>
      <c r="EU52" s="271"/>
      <c r="EV52" s="271"/>
      <c r="EW52" s="271"/>
      <c r="EX52" s="271"/>
      <c r="EY52" s="271"/>
      <c r="EZ52" s="271"/>
      <c r="FA52" s="271"/>
      <c r="FB52" s="271"/>
      <c r="FC52" s="271"/>
      <c r="FD52" s="271"/>
      <c r="FE52" s="271"/>
      <c r="FF52" s="271"/>
      <c r="FG52" s="271"/>
      <c r="FH52" s="271"/>
      <c r="FI52" s="271"/>
      <c r="FJ52" s="271"/>
      <c r="FK52" s="271"/>
      <c r="FL52" s="271"/>
      <c r="FM52" s="271"/>
      <c r="FN52" s="271"/>
      <c r="FO52" s="271"/>
      <c r="FP52" s="271"/>
      <c r="FQ52" s="271"/>
      <c r="FR52" s="271"/>
      <c r="FS52" s="271"/>
      <c r="FT52" s="271"/>
      <c r="FU52" s="271"/>
      <c r="FV52" s="271"/>
      <c r="FW52" s="271"/>
      <c r="FX52" s="271"/>
      <c r="FY52" s="271"/>
      <c r="FZ52" s="271"/>
      <c r="GA52" s="271"/>
      <c r="GB52" s="271"/>
      <c r="GC52" s="271"/>
      <c r="GD52" s="271"/>
      <c r="GE52" s="271"/>
      <c r="GF52" s="271"/>
      <c r="GG52" s="271"/>
      <c r="GH52" s="271"/>
      <c r="GI52" s="271"/>
      <c r="GJ52" s="271"/>
      <c r="GK52" s="271"/>
      <c r="GL52" s="271"/>
      <c r="GM52" s="271"/>
      <c r="GN52" s="271"/>
      <c r="GO52" s="271"/>
      <c r="GP52" s="271"/>
      <c r="GQ52" s="271"/>
      <c r="GR52" s="271"/>
      <c r="GS52" s="271"/>
      <c r="GT52" s="271"/>
      <c r="GU52" s="271"/>
      <c r="GV52" s="271"/>
      <c r="GW52" s="271"/>
      <c r="GX52" s="271"/>
      <c r="GY52" s="271"/>
      <c r="GZ52" s="271"/>
      <c r="HA52" s="271"/>
      <c r="HB52" s="271"/>
      <c r="HC52" s="271"/>
      <c r="HD52" s="271"/>
      <c r="HE52" s="271"/>
      <c r="HF52" s="271"/>
      <c r="HG52" s="271"/>
      <c r="HH52" s="271"/>
      <c r="HI52" s="271"/>
      <c r="HJ52" s="271"/>
      <c r="HK52" s="271"/>
      <c r="HL52" s="271"/>
      <c r="HM52" s="271"/>
      <c r="HN52" s="271"/>
      <c r="HO52" s="271"/>
      <c r="HP52" s="271"/>
      <c r="HQ52" s="271"/>
      <c r="HR52" s="271"/>
    </row>
    <row r="53" spans="1:226" s="327" customFormat="1" ht="32.25" customHeight="1">
      <c r="A53" s="906"/>
      <c r="B53" s="228" t="s">
        <v>694</v>
      </c>
      <c r="C53" s="824">
        <v>1</v>
      </c>
      <c r="D53" s="180" t="s">
        <v>1216</v>
      </c>
      <c r="E53" s="184" t="s">
        <v>808</v>
      </c>
      <c r="F53" s="184" t="s">
        <v>812</v>
      </c>
      <c r="G53" s="184" t="s">
        <v>704</v>
      </c>
      <c r="H53" s="227"/>
      <c r="I53" s="180"/>
      <c r="K53" s="271"/>
      <c r="L53" s="271"/>
      <c r="M53" s="271"/>
      <c r="N53" s="271"/>
      <c r="O53" s="271"/>
      <c r="P53" s="271"/>
      <c r="Q53" s="271"/>
      <c r="R53" s="271"/>
      <c r="S53" s="271"/>
      <c r="T53" s="271"/>
      <c r="U53" s="271"/>
      <c r="V53" s="271"/>
      <c r="W53" s="271"/>
      <c r="X53" s="271"/>
      <c r="Y53" s="271"/>
      <c r="Z53" s="271"/>
      <c r="AA53" s="271"/>
      <c r="AB53" s="271"/>
      <c r="AC53" s="271"/>
      <c r="AD53" s="271"/>
      <c r="AE53" s="271"/>
      <c r="AF53" s="271"/>
      <c r="AG53" s="271"/>
      <c r="AH53" s="271"/>
      <c r="AI53" s="271"/>
      <c r="AJ53" s="271"/>
      <c r="AK53" s="271"/>
      <c r="AL53" s="271"/>
      <c r="AM53" s="271"/>
      <c r="AN53" s="271"/>
      <c r="AO53" s="271"/>
      <c r="AP53" s="271"/>
      <c r="AQ53" s="271"/>
      <c r="AR53" s="271"/>
      <c r="AS53" s="271"/>
      <c r="AT53" s="271"/>
      <c r="AU53" s="271"/>
      <c r="AV53" s="271"/>
      <c r="AW53" s="271"/>
      <c r="AX53" s="271"/>
      <c r="AY53" s="271"/>
      <c r="AZ53" s="271"/>
      <c r="BA53" s="271"/>
      <c r="BB53" s="271"/>
      <c r="BC53" s="271"/>
      <c r="BD53" s="271"/>
      <c r="BE53" s="271"/>
      <c r="BF53" s="271"/>
      <c r="BG53" s="271"/>
      <c r="BH53" s="271"/>
      <c r="BI53" s="271"/>
      <c r="BJ53" s="271"/>
      <c r="BK53" s="271"/>
      <c r="BL53" s="271"/>
      <c r="BM53" s="271"/>
      <c r="BN53" s="271"/>
      <c r="BO53" s="271"/>
      <c r="BP53" s="271"/>
      <c r="BQ53" s="271"/>
      <c r="BR53" s="271"/>
      <c r="BS53" s="271"/>
      <c r="BT53" s="271"/>
      <c r="BU53" s="271"/>
      <c r="BV53" s="271"/>
      <c r="BW53" s="271"/>
      <c r="BX53" s="271"/>
      <c r="BY53" s="271"/>
      <c r="BZ53" s="271"/>
      <c r="CA53" s="271"/>
      <c r="CB53" s="271"/>
      <c r="CC53" s="271"/>
      <c r="CD53" s="271"/>
      <c r="CE53" s="271"/>
      <c r="CF53" s="271"/>
      <c r="CG53" s="271"/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71"/>
      <c r="CZ53" s="271"/>
      <c r="DA53" s="271"/>
      <c r="DB53" s="271"/>
      <c r="DC53" s="271"/>
      <c r="DD53" s="271"/>
      <c r="DE53" s="271"/>
      <c r="DF53" s="271"/>
      <c r="DG53" s="271"/>
      <c r="DH53" s="271"/>
      <c r="DI53" s="271"/>
      <c r="DJ53" s="271"/>
      <c r="DK53" s="271"/>
      <c r="DL53" s="271"/>
      <c r="DM53" s="271"/>
      <c r="DN53" s="271"/>
      <c r="DO53" s="271"/>
      <c r="DP53" s="271"/>
      <c r="DQ53" s="271"/>
      <c r="DR53" s="271"/>
      <c r="DS53" s="271"/>
      <c r="DT53" s="271"/>
      <c r="DU53" s="271"/>
      <c r="DV53" s="271"/>
      <c r="DW53" s="271"/>
      <c r="DX53" s="271"/>
      <c r="DY53" s="271"/>
      <c r="DZ53" s="271"/>
      <c r="EA53" s="271"/>
      <c r="EB53" s="271"/>
      <c r="EC53" s="271"/>
      <c r="ED53" s="271"/>
      <c r="EE53" s="271"/>
      <c r="EF53" s="271"/>
      <c r="EG53" s="271"/>
      <c r="EH53" s="271"/>
      <c r="EI53" s="271"/>
      <c r="EJ53" s="271"/>
      <c r="EK53" s="271"/>
      <c r="EL53" s="271"/>
      <c r="EM53" s="271"/>
      <c r="EN53" s="271"/>
      <c r="EO53" s="271"/>
      <c r="EP53" s="271"/>
      <c r="EQ53" s="271"/>
      <c r="ER53" s="271"/>
      <c r="ES53" s="271"/>
      <c r="ET53" s="271"/>
      <c r="EU53" s="271"/>
      <c r="EV53" s="271"/>
      <c r="EW53" s="271"/>
      <c r="EX53" s="271"/>
      <c r="EY53" s="271"/>
      <c r="EZ53" s="271"/>
      <c r="FA53" s="271"/>
      <c r="FB53" s="271"/>
      <c r="FC53" s="271"/>
      <c r="FD53" s="271"/>
      <c r="FE53" s="271"/>
      <c r="FF53" s="271"/>
      <c r="FG53" s="271"/>
      <c r="FH53" s="271"/>
      <c r="FI53" s="271"/>
      <c r="FJ53" s="271"/>
      <c r="FK53" s="271"/>
      <c r="FL53" s="271"/>
      <c r="FM53" s="271"/>
      <c r="FN53" s="271"/>
      <c r="FO53" s="271"/>
      <c r="FP53" s="271"/>
      <c r="FQ53" s="271"/>
      <c r="FR53" s="271"/>
      <c r="FS53" s="271"/>
      <c r="FT53" s="271"/>
      <c r="FU53" s="271"/>
      <c r="FV53" s="271"/>
      <c r="FW53" s="271"/>
      <c r="FX53" s="271"/>
      <c r="FY53" s="271"/>
      <c r="FZ53" s="271"/>
      <c r="GA53" s="271"/>
      <c r="GB53" s="271"/>
      <c r="GC53" s="271"/>
      <c r="GD53" s="271"/>
      <c r="GE53" s="271"/>
      <c r="GF53" s="271"/>
      <c r="GG53" s="271"/>
      <c r="GH53" s="271"/>
      <c r="GI53" s="271"/>
      <c r="GJ53" s="271"/>
      <c r="GK53" s="271"/>
      <c r="GL53" s="271"/>
      <c r="GM53" s="271"/>
      <c r="GN53" s="271"/>
      <c r="GO53" s="271"/>
      <c r="GP53" s="271"/>
      <c r="GQ53" s="271"/>
      <c r="GR53" s="271"/>
      <c r="GS53" s="271"/>
      <c r="GT53" s="271"/>
      <c r="GU53" s="271"/>
      <c r="GV53" s="271"/>
      <c r="GW53" s="271"/>
      <c r="GX53" s="271"/>
      <c r="GY53" s="271"/>
      <c r="GZ53" s="271"/>
      <c r="HA53" s="271"/>
      <c r="HB53" s="271"/>
      <c r="HC53" s="271"/>
      <c r="HD53" s="271"/>
      <c r="HE53" s="271"/>
      <c r="HF53" s="271"/>
      <c r="HG53" s="271"/>
      <c r="HH53" s="271"/>
      <c r="HI53" s="271"/>
      <c r="HJ53" s="271"/>
      <c r="HK53" s="271"/>
      <c r="HL53" s="271"/>
      <c r="HM53" s="271"/>
      <c r="HN53" s="271"/>
      <c r="HO53" s="271"/>
      <c r="HP53" s="271"/>
      <c r="HQ53" s="271"/>
      <c r="HR53" s="271"/>
    </row>
    <row r="54" spans="1:226" ht="18" customHeight="1">
      <c r="A54" s="906" t="s">
        <v>434</v>
      </c>
      <c r="B54" s="228" t="s">
        <v>1261</v>
      </c>
      <c r="C54" s="824">
        <v>1</v>
      </c>
      <c r="D54" s="180" t="s">
        <v>689</v>
      </c>
      <c r="E54" s="228" t="s">
        <v>813</v>
      </c>
      <c r="F54" s="228" t="s">
        <v>812</v>
      </c>
      <c r="G54" s="228" t="s">
        <v>704</v>
      </c>
      <c r="H54" s="227"/>
      <c r="I54" s="180">
        <v>2015</v>
      </c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1"/>
      <c r="EW54" s="131"/>
      <c r="EX54" s="131"/>
      <c r="EY54" s="131"/>
      <c r="EZ54" s="131"/>
      <c r="FA54" s="131"/>
      <c r="FB54" s="131"/>
      <c r="FC54" s="131"/>
      <c r="FD54" s="131"/>
      <c r="FE54" s="131"/>
      <c r="FF54" s="131"/>
      <c r="FG54" s="131"/>
      <c r="FH54" s="131"/>
      <c r="FI54" s="131"/>
      <c r="FJ54" s="131"/>
      <c r="FK54" s="131"/>
      <c r="FL54" s="131"/>
      <c r="FM54" s="131"/>
      <c r="FN54" s="131"/>
      <c r="FO54" s="131"/>
      <c r="FP54" s="131"/>
      <c r="FQ54" s="131"/>
      <c r="FR54" s="131"/>
      <c r="FS54" s="131"/>
      <c r="FT54" s="131"/>
      <c r="FU54" s="131"/>
      <c r="FV54" s="131"/>
      <c r="FW54" s="131"/>
      <c r="FX54" s="131"/>
      <c r="FY54" s="131"/>
      <c r="FZ54" s="131"/>
      <c r="GA54" s="131"/>
      <c r="GB54" s="131"/>
      <c r="GC54" s="131"/>
      <c r="GD54" s="131"/>
      <c r="GE54" s="131"/>
      <c r="GF54" s="131"/>
      <c r="GG54" s="131"/>
      <c r="GH54" s="131"/>
      <c r="GI54" s="131"/>
      <c r="GJ54" s="131"/>
      <c r="GK54" s="131"/>
      <c r="GL54" s="131"/>
      <c r="GM54" s="131"/>
      <c r="GN54" s="131"/>
      <c r="GO54" s="131"/>
      <c r="GP54" s="131"/>
      <c r="GQ54" s="131"/>
      <c r="GR54" s="131"/>
      <c r="GS54" s="131"/>
      <c r="GT54" s="131"/>
      <c r="GU54" s="131"/>
      <c r="GV54" s="131"/>
      <c r="GW54" s="131"/>
      <c r="GX54" s="131"/>
      <c r="GY54" s="131"/>
      <c r="GZ54" s="131"/>
      <c r="HA54" s="131"/>
      <c r="HB54" s="131"/>
      <c r="HC54" s="131"/>
      <c r="HD54" s="131"/>
      <c r="HE54" s="131"/>
      <c r="HF54" s="131"/>
      <c r="HG54" s="131"/>
      <c r="HH54" s="131"/>
      <c r="HI54" s="131"/>
      <c r="HJ54" s="131"/>
      <c r="HK54" s="131"/>
      <c r="HL54" s="131"/>
      <c r="HM54" s="131"/>
      <c r="HN54" s="131"/>
      <c r="HO54" s="131"/>
      <c r="HP54" s="131"/>
      <c r="HQ54" s="131"/>
      <c r="HR54" s="131"/>
    </row>
    <row r="55" spans="1:226" ht="18" customHeight="1">
      <c r="A55" s="906"/>
      <c r="B55" s="228" t="s">
        <v>1262</v>
      </c>
      <c r="C55" s="824">
        <v>1</v>
      </c>
      <c r="D55" s="180" t="s">
        <v>1263</v>
      </c>
      <c r="E55" s="228" t="s">
        <v>813</v>
      </c>
      <c r="F55" s="228" t="s">
        <v>812</v>
      </c>
      <c r="G55" s="228" t="s">
        <v>704</v>
      </c>
      <c r="H55" s="227"/>
      <c r="I55" s="180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1"/>
      <c r="EL55" s="131"/>
      <c r="EM55" s="131"/>
      <c r="EN55" s="131"/>
      <c r="EO55" s="131"/>
      <c r="EP55" s="131"/>
      <c r="EQ55" s="131"/>
      <c r="ER55" s="131"/>
      <c r="ES55" s="131"/>
      <c r="ET55" s="131"/>
      <c r="EU55" s="131"/>
      <c r="EV55" s="131"/>
      <c r="EW55" s="131"/>
      <c r="EX55" s="131"/>
      <c r="EY55" s="131"/>
      <c r="EZ55" s="131"/>
      <c r="FA55" s="131"/>
      <c r="FB55" s="131"/>
      <c r="FC55" s="131"/>
      <c r="FD55" s="131"/>
      <c r="FE55" s="131"/>
      <c r="FF55" s="131"/>
      <c r="FG55" s="131"/>
      <c r="FH55" s="131"/>
      <c r="FI55" s="131"/>
      <c r="FJ55" s="131"/>
      <c r="FK55" s="131"/>
      <c r="FL55" s="131"/>
      <c r="FM55" s="131"/>
      <c r="FN55" s="131"/>
      <c r="FO55" s="131"/>
      <c r="FP55" s="131"/>
      <c r="FQ55" s="131"/>
      <c r="FR55" s="131"/>
      <c r="FS55" s="131"/>
      <c r="FT55" s="131"/>
      <c r="FU55" s="131"/>
      <c r="FV55" s="131"/>
      <c r="FW55" s="131"/>
      <c r="FX55" s="131"/>
      <c r="FY55" s="131"/>
      <c r="FZ55" s="131"/>
      <c r="GA55" s="131"/>
      <c r="GB55" s="131"/>
      <c r="GC55" s="131"/>
      <c r="GD55" s="131"/>
      <c r="GE55" s="131"/>
      <c r="GF55" s="131"/>
      <c r="GG55" s="131"/>
      <c r="GH55" s="131"/>
      <c r="GI55" s="131"/>
      <c r="GJ55" s="131"/>
      <c r="GK55" s="131"/>
      <c r="GL55" s="131"/>
      <c r="GM55" s="131"/>
      <c r="GN55" s="131"/>
      <c r="GO55" s="131"/>
      <c r="GP55" s="131"/>
      <c r="GQ55" s="131"/>
      <c r="GR55" s="131"/>
      <c r="GS55" s="131"/>
      <c r="GT55" s="131"/>
      <c r="GU55" s="131"/>
      <c r="GV55" s="131"/>
      <c r="GW55" s="131"/>
      <c r="GX55" s="131"/>
      <c r="GY55" s="131"/>
      <c r="GZ55" s="131"/>
      <c r="HA55" s="131"/>
      <c r="HB55" s="131"/>
      <c r="HC55" s="131"/>
      <c r="HD55" s="131"/>
      <c r="HE55" s="131"/>
      <c r="HF55" s="131"/>
      <c r="HG55" s="131"/>
      <c r="HH55" s="131"/>
      <c r="HI55" s="131"/>
      <c r="HJ55" s="131"/>
      <c r="HK55" s="131"/>
      <c r="HL55" s="131"/>
      <c r="HM55" s="131"/>
      <c r="HN55" s="131"/>
      <c r="HO55" s="131"/>
      <c r="HP55" s="131"/>
      <c r="HQ55" s="131"/>
      <c r="HR55" s="131"/>
    </row>
    <row r="56" spans="1:226" ht="18" customHeight="1">
      <c r="A56" s="906" t="s">
        <v>435</v>
      </c>
      <c r="B56" s="228" t="s">
        <v>281</v>
      </c>
      <c r="C56" s="824">
        <v>2</v>
      </c>
      <c r="D56" s="337" t="s">
        <v>1228</v>
      </c>
      <c r="E56" s="228" t="s">
        <v>999</v>
      </c>
      <c r="F56" s="228" t="s">
        <v>812</v>
      </c>
      <c r="G56" s="228" t="s">
        <v>704</v>
      </c>
      <c r="H56" s="227"/>
      <c r="I56" s="180">
        <v>2016</v>
      </c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  <c r="EL56" s="131"/>
      <c r="EM56" s="131"/>
      <c r="EN56" s="131"/>
      <c r="EO56" s="131"/>
      <c r="EP56" s="131"/>
      <c r="EQ56" s="131"/>
      <c r="ER56" s="131"/>
      <c r="ES56" s="131"/>
      <c r="ET56" s="131"/>
      <c r="EU56" s="131"/>
      <c r="EV56" s="131"/>
      <c r="EW56" s="131"/>
      <c r="EX56" s="131"/>
      <c r="EY56" s="131"/>
      <c r="EZ56" s="131"/>
      <c r="FA56" s="131"/>
      <c r="FB56" s="131"/>
      <c r="FC56" s="131"/>
      <c r="FD56" s="131"/>
      <c r="FE56" s="131"/>
      <c r="FF56" s="131"/>
      <c r="FG56" s="131"/>
      <c r="FH56" s="131"/>
      <c r="FI56" s="131"/>
      <c r="FJ56" s="131"/>
      <c r="FK56" s="131"/>
      <c r="FL56" s="131"/>
      <c r="FM56" s="131"/>
      <c r="FN56" s="131"/>
      <c r="FO56" s="131"/>
      <c r="FP56" s="131"/>
      <c r="FQ56" s="131"/>
      <c r="FR56" s="131"/>
      <c r="FS56" s="131"/>
      <c r="FT56" s="131"/>
      <c r="FU56" s="131"/>
      <c r="FV56" s="131"/>
      <c r="FW56" s="131"/>
      <c r="FX56" s="131"/>
      <c r="FY56" s="131"/>
      <c r="FZ56" s="131"/>
      <c r="GA56" s="131"/>
      <c r="GB56" s="131"/>
      <c r="GC56" s="131"/>
      <c r="GD56" s="131"/>
      <c r="GE56" s="131"/>
      <c r="GF56" s="131"/>
      <c r="GG56" s="131"/>
      <c r="GH56" s="131"/>
      <c r="GI56" s="131"/>
      <c r="GJ56" s="131"/>
      <c r="GK56" s="131"/>
      <c r="GL56" s="131"/>
      <c r="GM56" s="131"/>
      <c r="GN56" s="131"/>
      <c r="GO56" s="131"/>
      <c r="GP56" s="131"/>
      <c r="GQ56" s="131"/>
      <c r="GR56" s="131"/>
      <c r="GS56" s="131"/>
      <c r="GT56" s="131"/>
      <c r="GU56" s="131"/>
      <c r="GV56" s="131"/>
      <c r="GW56" s="131"/>
      <c r="GX56" s="131"/>
      <c r="GY56" s="131"/>
      <c r="GZ56" s="131"/>
      <c r="HA56" s="131"/>
      <c r="HB56" s="131"/>
      <c r="HC56" s="131"/>
      <c r="HD56" s="131"/>
      <c r="HE56" s="131"/>
      <c r="HF56" s="131"/>
      <c r="HG56" s="131"/>
      <c r="HH56" s="131"/>
      <c r="HI56" s="131"/>
      <c r="HJ56" s="131"/>
      <c r="HK56" s="131"/>
      <c r="HL56" s="131"/>
      <c r="HM56" s="131"/>
      <c r="HN56" s="131"/>
      <c r="HO56" s="131"/>
      <c r="HP56" s="131"/>
      <c r="HQ56" s="131"/>
      <c r="HR56" s="131"/>
    </row>
    <row r="57" spans="1:226" ht="33.75" customHeight="1">
      <c r="A57" s="906"/>
      <c r="B57" s="228" t="s">
        <v>1229</v>
      </c>
      <c r="C57" s="824"/>
      <c r="D57" s="180" t="s">
        <v>1230</v>
      </c>
      <c r="E57" s="228" t="s">
        <v>1073</v>
      </c>
      <c r="F57" s="228" t="s">
        <v>812</v>
      </c>
      <c r="G57" s="228" t="s">
        <v>688</v>
      </c>
      <c r="H57" s="183" t="s">
        <v>1231</v>
      </c>
      <c r="I57" s="180">
        <v>2008</v>
      </c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1"/>
      <c r="EL57" s="131"/>
      <c r="EM57" s="131"/>
      <c r="EN57" s="131"/>
      <c r="EO57" s="131"/>
      <c r="EP57" s="131"/>
      <c r="EQ57" s="131"/>
      <c r="ER57" s="131"/>
      <c r="ES57" s="131"/>
      <c r="ET57" s="131"/>
      <c r="EU57" s="131"/>
      <c r="EV57" s="131"/>
      <c r="EW57" s="131"/>
      <c r="EX57" s="131"/>
      <c r="EY57" s="131"/>
      <c r="EZ57" s="131"/>
      <c r="FA57" s="131"/>
      <c r="FB57" s="131"/>
      <c r="FC57" s="131"/>
      <c r="FD57" s="131"/>
      <c r="FE57" s="131"/>
      <c r="FF57" s="131"/>
      <c r="FG57" s="131"/>
      <c r="FH57" s="131"/>
      <c r="FI57" s="131"/>
      <c r="FJ57" s="131"/>
      <c r="FK57" s="131"/>
      <c r="FL57" s="131"/>
      <c r="FM57" s="131"/>
      <c r="FN57" s="131"/>
      <c r="FO57" s="131"/>
      <c r="FP57" s="131"/>
      <c r="FQ57" s="131"/>
      <c r="FR57" s="131"/>
      <c r="FS57" s="131"/>
      <c r="FT57" s="131"/>
      <c r="FU57" s="131"/>
      <c r="FV57" s="131"/>
      <c r="FW57" s="131"/>
      <c r="FX57" s="131"/>
      <c r="FY57" s="131"/>
      <c r="FZ57" s="131"/>
      <c r="GA57" s="131"/>
      <c r="GB57" s="131"/>
      <c r="GC57" s="131"/>
      <c r="GD57" s="131"/>
      <c r="GE57" s="131"/>
      <c r="GF57" s="131"/>
      <c r="GG57" s="131"/>
      <c r="GH57" s="131"/>
      <c r="GI57" s="131"/>
      <c r="GJ57" s="131"/>
      <c r="GK57" s="131"/>
      <c r="GL57" s="131"/>
      <c r="GM57" s="131"/>
      <c r="GN57" s="131"/>
      <c r="GO57" s="131"/>
      <c r="GP57" s="131"/>
      <c r="GQ57" s="131"/>
      <c r="GR57" s="131"/>
      <c r="GS57" s="131"/>
      <c r="GT57" s="131"/>
      <c r="GU57" s="131"/>
      <c r="GV57" s="131"/>
      <c r="GW57" s="131"/>
      <c r="GX57" s="131"/>
      <c r="GY57" s="131"/>
      <c r="GZ57" s="131"/>
      <c r="HA57" s="131"/>
      <c r="HB57" s="131"/>
      <c r="HC57" s="131"/>
      <c r="HD57" s="131"/>
      <c r="HE57" s="131"/>
      <c r="HF57" s="131"/>
      <c r="HG57" s="131"/>
      <c r="HH57" s="131"/>
      <c r="HI57" s="131"/>
      <c r="HJ57" s="131"/>
      <c r="HK57" s="131"/>
      <c r="HL57" s="131"/>
      <c r="HM57" s="131"/>
      <c r="HN57" s="131"/>
      <c r="HO57" s="131"/>
      <c r="HP57" s="131"/>
      <c r="HQ57" s="131"/>
      <c r="HR57" s="131"/>
    </row>
    <row r="58" spans="1:226" ht="18" customHeight="1">
      <c r="A58" s="906" t="s">
        <v>436</v>
      </c>
      <c r="B58" s="228" t="s">
        <v>1264</v>
      </c>
      <c r="C58" s="824">
        <v>1</v>
      </c>
      <c r="D58" s="180" t="s">
        <v>1265</v>
      </c>
      <c r="E58" s="228" t="s">
        <v>999</v>
      </c>
      <c r="F58" s="228" t="s">
        <v>812</v>
      </c>
      <c r="G58" s="228" t="s">
        <v>688</v>
      </c>
      <c r="H58" s="227"/>
      <c r="I58" s="180">
        <v>1998</v>
      </c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31"/>
      <c r="ES58" s="131"/>
      <c r="ET58" s="131"/>
      <c r="EU58" s="131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31"/>
      <c r="FG58" s="131"/>
      <c r="FH58" s="131"/>
      <c r="FI58" s="131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31"/>
      <c r="FU58" s="131"/>
      <c r="FV58" s="131"/>
      <c r="FW58" s="131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31"/>
      <c r="GI58" s="131"/>
      <c r="GJ58" s="131"/>
      <c r="GK58" s="131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31"/>
      <c r="GW58" s="131"/>
      <c r="GX58" s="131"/>
      <c r="GY58" s="131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31"/>
      <c r="HK58" s="131"/>
      <c r="HL58" s="131"/>
      <c r="HM58" s="131"/>
      <c r="HN58" s="131"/>
      <c r="HO58" s="131"/>
      <c r="HP58" s="131"/>
      <c r="HQ58" s="131"/>
      <c r="HR58" s="131"/>
    </row>
    <row r="59" spans="1:226" ht="18" customHeight="1" thickBot="1">
      <c r="A59" s="906"/>
      <c r="B59" s="228" t="s">
        <v>1266</v>
      </c>
      <c r="C59" s="824">
        <v>1</v>
      </c>
      <c r="D59" s="180" t="s">
        <v>1267</v>
      </c>
      <c r="E59" s="228" t="s">
        <v>1268</v>
      </c>
      <c r="F59" s="228" t="s">
        <v>812</v>
      </c>
      <c r="G59" s="228" t="s">
        <v>688</v>
      </c>
      <c r="H59" s="227"/>
      <c r="I59" s="180">
        <v>2000</v>
      </c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31"/>
      <c r="FG59" s="131"/>
      <c r="FH59" s="131"/>
      <c r="FI59" s="131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31"/>
      <c r="FU59" s="131"/>
      <c r="FV59" s="131"/>
      <c r="FW59" s="131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31"/>
      <c r="GI59" s="131"/>
      <c r="GJ59" s="131"/>
      <c r="GK59" s="131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31"/>
      <c r="GW59" s="131"/>
      <c r="GX59" s="131"/>
      <c r="GY59" s="131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31"/>
      <c r="HK59" s="131"/>
      <c r="HL59" s="131"/>
      <c r="HM59" s="131"/>
      <c r="HN59" s="131"/>
      <c r="HO59" s="131"/>
      <c r="HP59" s="131"/>
      <c r="HQ59" s="131"/>
      <c r="HR59" s="131"/>
    </row>
    <row r="60" spans="1:226" s="328" customFormat="1" ht="30">
      <c r="A60" s="906" t="s">
        <v>1269</v>
      </c>
      <c r="B60" s="228" t="s">
        <v>1285</v>
      </c>
      <c r="C60" s="824">
        <v>1</v>
      </c>
      <c r="D60" s="337" t="s">
        <v>1286</v>
      </c>
      <c r="E60" s="228" t="s">
        <v>999</v>
      </c>
      <c r="F60" s="228" t="s">
        <v>812</v>
      </c>
      <c r="G60" s="228" t="s">
        <v>1287</v>
      </c>
      <c r="H60" s="183" t="s">
        <v>1296</v>
      </c>
      <c r="I60" s="180">
        <v>2001</v>
      </c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31"/>
      <c r="ES60" s="131"/>
      <c r="ET60" s="131"/>
      <c r="EU60" s="131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31"/>
      <c r="FG60" s="131"/>
      <c r="FH60" s="131"/>
      <c r="FI60" s="131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31"/>
      <c r="FU60" s="131"/>
      <c r="FV60" s="131"/>
      <c r="FW60" s="131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31"/>
      <c r="GI60" s="131"/>
      <c r="GJ60" s="131"/>
      <c r="GK60" s="131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31"/>
      <c r="GW60" s="131"/>
      <c r="GX60" s="131"/>
      <c r="GY60" s="131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31"/>
      <c r="HK60" s="131"/>
      <c r="HL60" s="131"/>
      <c r="HM60" s="131"/>
      <c r="HN60" s="131"/>
      <c r="HO60" s="131"/>
      <c r="HP60" s="131"/>
      <c r="HQ60" s="131"/>
      <c r="HR60" s="131"/>
    </row>
    <row r="61" spans="1:226" s="109" customFormat="1" ht="18" customHeight="1">
      <c r="A61" s="906"/>
      <c r="B61" s="228" t="s">
        <v>685</v>
      </c>
      <c r="C61" s="824">
        <v>1</v>
      </c>
      <c r="D61" s="180" t="s">
        <v>1288</v>
      </c>
      <c r="E61" s="228" t="s">
        <v>999</v>
      </c>
      <c r="F61" s="228" t="s">
        <v>812</v>
      </c>
      <c r="G61" s="228" t="s">
        <v>704</v>
      </c>
      <c r="H61" s="227"/>
      <c r="I61" s="180">
        <v>2017</v>
      </c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31"/>
      <c r="ES61" s="131"/>
      <c r="ET61" s="131"/>
      <c r="EU61" s="131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31"/>
      <c r="FG61" s="131"/>
      <c r="FH61" s="131"/>
      <c r="FI61" s="131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31"/>
      <c r="FU61" s="131"/>
      <c r="FV61" s="131"/>
      <c r="FW61" s="131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31"/>
      <c r="GI61" s="131"/>
      <c r="GJ61" s="131"/>
      <c r="GK61" s="131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31"/>
      <c r="GW61" s="131"/>
      <c r="GX61" s="131"/>
      <c r="GY61" s="131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31"/>
      <c r="HK61" s="131"/>
      <c r="HL61" s="131"/>
      <c r="HM61" s="131"/>
      <c r="HN61" s="131"/>
      <c r="HO61" s="131"/>
      <c r="HP61" s="131"/>
      <c r="HQ61" s="131"/>
      <c r="HR61" s="131"/>
    </row>
    <row r="62" spans="1:226" s="109" customFormat="1" ht="18" customHeight="1">
      <c r="A62" s="906"/>
      <c r="B62" s="228" t="s">
        <v>1289</v>
      </c>
      <c r="C62" s="824">
        <v>1</v>
      </c>
      <c r="D62" s="96" t="s">
        <v>809</v>
      </c>
      <c r="E62" s="228" t="s">
        <v>999</v>
      </c>
      <c r="F62" s="228" t="s">
        <v>812</v>
      </c>
      <c r="G62" s="228" t="s">
        <v>704</v>
      </c>
      <c r="H62" s="227"/>
      <c r="I62" s="180">
        <v>2001</v>
      </c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31"/>
      <c r="EE62" s="131"/>
      <c r="EF62" s="131"/>
      <c r="EG62" s="131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31"/>
      <c r="ES62" s="131"/>
      <c r="ET62" s="131"/>
      <c r="EU62" s="131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31"/>
      <c r="FG62" s="131"/>
      <c r="FH62" s="131"/>
      <c r="FI62" s="131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31"/>
      <c r="FU62" s="131"/>
      <c r="FV62" s="131"/>
      <c r="FW62" s="131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31"/>
      <c r="GI62" s="131"/>
      <c r="GJ62" s="131"/>
      <c r="GK62" s="131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31"/>
      <c r="GW62" s="131"/>
      <c r="GX62" s="131"/>
      <c r="GY62" s="131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31"/>
      <c r="HK62" s="131"/>
      <c r="HL62" s="131"/>
      <c r="HM62" s="131"/>
      <c r="HN62" s="131"/>
      <c r="HO62" s="131"/>
      <c r="HP62" s="131"/>
      <c r="HQ62" s="131"/>
      <c r="HR62" s="131"/>
    </row>
    <row r="63" spans="1:226" s="109" customFormat="1" ht="18" customHeight="1">
      <c r="A63" s="906"/>
      <c r="B63" s="228" t="s">
        <v>1290</v>
      </c>
      <c r="C63" s="824">
        <v>2</v>
      </c>
      <c r="D63" s="337" t="s">
        <v>1291</v>
      </c>
      <c r="E63" s="290" t="s">
        <v>1292</v>
      </c>
      <c r="F63" s="237" t="s">
        <v>812</v>
      </c>
      <c r="G63" s="228" t="s">
        <v>704</v>
      </c>
      <c r="H63" s="227"/>
      <c r="I63" s="180">
        <v>2001</v>
      </c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31"/>
      <c r="EE63" s="131"/>
      <c r="EF63" s="131"/>
      <c r="EG63" s="131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31"/>
      <c r="ES63" s="131"/>
      <c r="ET63" s="131"/>
      <c r="EU63" s="131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31"/>
      <c r="FG63" s="131"/>
      <c r="FH63" s="131"/>
      <c r="FI63" s="131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31"/>
      <c r="FU63" s="131"/>
      <c r="FV63" s="131"/>
      <c r="FW63" s="131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31"/>
      <c r="GI63" s="131"/>
      <c r="GJ63" s="131"/>
      <c r="GK63" s="131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31"/>
      <c r="GW63" s="131"/>
      <c r="GX63" s="131"/>
      <c r="GY63" s="131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31"/>
      <c r="HK63" s="131"/>
      <c r="HL63" s="131"/>
      <c r="HM63" s="131"/>
      <c r="HN63" s="131"/>
      <c r="HO63" s="131"/>
      <c r="HP63" s="131"/>
      <c r="HQ63" s="131"/>
      <c r="HR63" s="131"/>
    </row>
    <row r="64" spans="1:226" s="329" customFormat="1" ht="18" customHeight="1" thickBot="1">
      <c r="A64" s="906"/>
      <c r="B64" s="228" t="s">
        <v>1293</v>
      </c>
      <c r="C64" s="824">
        <v>2</v>
      </c>
      <c r="D64" s="279" t="s">
        <v>1294</v>
      </c>
      <c r="E64" s="237" t="s">
        <v>1295</v>
      </c>
      <c r="F64" s="237" t="s">
        <v>812</v>
      </c>
      <c r="G64" s="228" t="s">
        <v>704</v>
      </c>
      <c r="H64" s="227"/>
      <c r="I64" s="180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31"/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31"/>
      <c r="FG64" s="131"/>
      <c r="FH64" s="131"/>
      <c r="FI64" s="131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31"/>
      <c r="FU64" s="131"/>
      <c r="FV64" s="131"/>
      <c r="FW64" s="131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31"/>
      <c r="GI64" s="131"/>
      <c r="GJ64" s="131"/>
      <c r="GK64" s="131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31"/>
      <c r="GW64" s="131"/>
      <c r="GX64" s="131"/>
      <c r="GY64" s="131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31"/>
      <c r="HK64" s="131"/>
      <c r="HL64" s="131"/>
      <c r="HM64" s="131"/>
      <c r="HN64" s="131"/>
      <c r="HO64" s="131"/>
      <c r="HP64" s="131"/>
      <c r="HQ64" s="131"/>
      <c r="HR64" s="131"/>
    </row>
    <row r="65" spans="1:226" s="131" customFormat="1" ht="28.5" customHeight="1">
      <c r="A65" s="1251" t="s">
        <v>1298</v>
      </c>
      <c r="B65" s="228" t="s">
        <v>1303</v>
      </c>
      <c r="C65" s="824">
        <v>1</v>
      </c>
      <c r="D65" s="279" t="s">
        <v>689</v>
      </c>
      <c r="E65" s="237" t="s">
        <v>1304</v>
      </c>
      <c r="F65" s="237" t="s">
        <v>812</v>
      </c>
      <c r="G65" s="228" t="s">
        <v>704</v>
      </c>
      <c r="H65" s="227"/>
      <c r="I65" s="180"/>
    </row>
    <row r="66" spans="1:226" s="131" customFormat="1" ht="30" customHeight="1">
      <c r="A66" s="1251"/>
      <c r="B66" s="228" t="s">
        <v>1305</v>
      </c>
      <c r="C66" s="824">
        <v>1</v>
      </c>
      <c r="D66" s="279" t="s">
        <v>810</v>
      </c>
      <c r="E66" s="237" t="s">
        <v>1306</v>
      </c>
      <c r="F66" s="237" t="s">
        <v>812</v>
      </c>
      <c r="G66" s="228" t="s">
        <v>704</v>
      </c>
      <c r="H66" s="227"/>
      <c r="I66" s="180"/>
      <c r="J66" s="131">
        <v>86</v>
      </c>
    </row>
    <row r="67" spans="1:226" s="131" customFormat="1" ht="27" customHeight="1">
      <c r="A67" s="1251"/>
      <c r="B67" s="228" t="s">
        <v>1307</v>
      </c>
      <c r="C67" s="824">
        <v>1</v>
      </c>
      <c r="D67" s="279" t="s">
        <v>1308</v>
      </c>
      <c r="E67" s="237" t="s">
        <v>1306</v>
      </c>
      <c r="F67" s="237" t="s">
        <v>812</v>
      </c>
      <c r="G67" s="228" t="s">
        <v>704</v>
      </c>
      <c r="H67" s="227"/>
      <c r="I67" s="180"/>
    </row>
    <row r="68" spans="1:226" s="131" customFormat="1" ht="27.75" customHeight="1">
      <c r="A68" s="1251"/>
      <c r="B68" s="228" t="s">
        <v>1309</v>
      </c>
      <c r="C68" s="824">
        <v>1</v>
      </c>
      <c r="D68" s="279" t="s">
        <v>1310</v>
      </c>
      <c r="E68" s="237" t="s">
        <v>1304</v>
      </c>
      <c r="F68" s="237" t="s">
        <v>812</v>
      </c>
      <c r="G68" s="228" t="s">
        <v>704</v>
      </c>
      <c r="H68" s="227"/>
      <c r="I68" s="180"/>
    </row>
    <row r="69" spans="1:226" s="131" customFormat="1" ht="18" customHeight="1" thickBot="1">
      <c r="A69" s="1251"/>
      <c r="B69" s="228" t="s">
        <v>1311</v>
      </c>
      <c r="C69" s="824">
        <v>1</v>
      </c>
      <c r="D69" s="279" t="s">
        <v>1312</v>
      </c>
      <c r="E69" s="237" t="s">
        <v>811</v>
      </c>
      <c r="F69" s="237" t="s">
        <v>812</v>
      </c>
      <c r="G69" s="228" t="s">
        <v>704</v>
      </c>
      <c r="H69" s="227"/>
      <c r="I69" s="337">
        <v>2018</v>
      </c>
    </row>
    <row r="70" spans="1:226" s="330" customFormat="1" ht="18" customHeight="1">
      <c r="A70" s="906" t="s">
        <v>439</v>
      </c>
      <c r="B70" s="228" t="s">
        <v>678</v>
      </c>
      <c r="C70" s="824">
        <v>1</v>
      </c>
      <c r="D70" s="337" t="s">
        <v>679</v>
      </c>
      <c r="E70" s="228" t="s">
        <v>1322</v>
      </c>
      <c r="F70" s="237" t="s">
        <v>812</v>
      </c>
      <c r="G70" s="228" t="s">
        <v>704</v>
      </c>
      <c r="H70" s="227"/>
      <c r="I70" s="180">
        <v>2019</v>
      </c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  <c r="EC70" s="131"/>
      <c r="ED70" s="131"/>
      <c r="EE70" s="131"/>
      <c r="EF70" s="131"/>
      <c r="EG70" s="131"/>
      <c r="EH70" s="131"/>
      <c r="EI70" s="131"/>
      <c r="EJ70" s="131"/>
      <c r="EK70" s="131"/>
      <c r="EL70" s="131"/>
      <c r="EM70" s="131"/>
      <c r="EN70" s="131"/>
      <c r="EO70" s="131"/>
      <c r="EP70" s="131"/>
      <c r="EQ70" s="131"/>
      <c r="ER70" s="131"/>
      <c r="ES70" s="131"/>
      <c r="ET70" s="131"/>
      <c r="EU70" s="131"/>
      <c r="EV70" s="131"/>
      <c r="EW70" s="131"/>
      <c r="EX70" s="131"/>
      <c r="EY70" s="131"/>
      <c r="EZ70" s="131"/>
      <c r="FA70" s="131"/>
      <c r="FB70" s="131"/>
      <c r="FC70" s="131"/>
      <c r="FD70" s="131"/>
      <c r="FE70" s="131"/>
      <c r="FF70" s="131"/>
      <c r="FG70" s="131"/>
      <c r="FH70" s="131"/>
      <c r="FI70" s="131"/>
      <c r="FJ70" s="131"/>
      <c r="FK70" s="131"/>
      <c r="FL70" s="131"/>
      <c r="FM70" s="131"/>
      <c r="FN70" s="131"/>
      <c r="FO70" s="131"/>
      <c r="FP70" s="131"/>
      <c r="FQ70" s="131"/>
      <c r="FR70" s="131"/>
      <c r="FS70" s="131"/>
      <c r="FT70" s="131"/>
      <c r="FU70" s="131"/>
      <c r="FV70" s="131"/>
      <c r="FW70" s="131"/>
      <c r="FX70" s="131"/>
      <c r="FY70" s="131"/>
      <c r="FZ70" s="131"/>
      <c r="GA70" s="131"/>
      <c r="GB70" s="131"/>
      <c r="GC70" s="131"/>
      <c r="GD70" s="131"/>
      <c r="GE70" s="131"/>
      <c r="GF70" s="131"/>
      <c r="GG70" s="131"/>
      <c r="GH70" s="131"/>
      <c r="GI70" s="131"/>
      <c r="GJ70" s="131"/>
      <c r="GK70" s="131"/>
      <c r="GL70" s="131"/>
      <c r="GM70" s="131"/>
      <c r="GN70" s="131"/>
      <c r="GO70" s="131"/>
      <c r="GP70" s="131"/>
      <c r="GQ70" s="131"/>
      <c r="GR70" s="131"/>
      <c r="GS70" s="131"/>
      <c r="GT70" s="131"/>
      <c r="GU70" s="131"/>
      <c r="GV70" s="131"/>
      <c r="GW70" s="131"/>
      <c r="GX70" s="131"/>
      <c r="GY70" s="131"/>
      <c r="GZ70" s="131"/>
      <c r="HA70" s="131"/>
      <c r="HB70" s="131"/>
      <c r="HC70" s="131"/>
      <c r="HD70" s="131"/>
      <c r="HE70" s="131"/>
      <c r="HF70" s="131"/>
      <c r="HG70" s="131"/>
      <c r="HH70" s="131"/>
      <c r="HI70" s="131"/>
      <c r="HJ70" s="131"/>
      <c r="HK70" s="131"/>
      <c r="HL70" s="131"/>
      <c r="HM70" s="131"/>
      <c r="HN70" s="131"/>
      <c r="HO70" s="131"/>
      <c r="HP70" s="131"/>
      <c r="HQ70" s="131"/>
      <c r="HR70" s="131"/>
    </row>
    <row r="71" spans="1:226" s="329" customFormat="1" ht="15.75" customHeight="1" thickBot="1">
      <c r="A71" s="906"/>
      <c r="B71" s="228" t="s">
        <v>1152</v>
      </c>
      <c r="C71" s="824">
        <v>1</v>
      </c>
      <c r="D71" s="180" t="s">
        <v>1323</v>
      </c>
      <c r="E71" s="184" t="s">
        <v>1324</v>
      </c>
      <c r="F71" s="237" t="s">
        <v>812</v>
      </c>
      <c r="G71" s="228" t="s">
        <v>704</v>
      </c>
      <c r="H71" s="227"/>
      <c r="I71" s="180">
        <v>2014</v>
      </c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  <c r="EC71" s="131"/>
      <c r="ED71" s="131"/>
      <c r="EE71" s="131"/>
      <c r="EF71" s="131"/>
      <c r="EG71" s="131"/>
      <c r="EH71" s="131"/>
      <c r="EI71" s="131"/>
      <c r="EJ71" s="131"/>
      <c r="EK71" s="131"/>
      <c r="EL71" s="131"/>
      <c r="EM71" s="131"/>
      <c r="EN71" s="131"/>
      <c r="EO71" s="131"/>
      <c r="EP71" s="131"/>
      <c r="EQ71" s="131"/>
      <c r="ER71" s="131"/>
      <c r="ES71" s="131"/>
      <c r="ET71" s="131"/>
      <c r="EU71" s="131"/>
      <c r="EV71" s="131"/>
      <c r="EW71" s="131"/>
      <c r="EX71" s="131"/>
      <c r="EY71" s="131"/>
      <c r="EZ71" s="131"/>
      <c r="FA71" s="131"/>
      <c r="FB71" s="131"/>
      <c r="FC71" s="131"/>
      <c r="FD71" s="131"/>
      <c r="FE71" s="131"/>
      <c r="FF71" s="131"/>
      <c r="FG71" s="131"/>
      <c r="FH71" s="131"/>
      <c r="FI71" s="131"/>
      <c r="FJ71" s="131"/>
      <c r="FK71" s="131"/>
      <c r="FL71" s="131"/>
      <c r="FM71" s="131"/>
      <c r="FN71" s="131"/>
      <c r="FO71" s="131"/>
      <c r="FP71" s="131"/>
      <c r="FQ71" s="131"/>
      <c r="FR71" s="131"/>
      <c r="FS71" s="131"/>
      <c r="FT71" s="131"/>
      <c r="FU71" s="131"/>
      <c r="FV71" s="131"/>
      <c r="FW71" s="131"/>
      <c r="FX71" s="131"/>
      <c r="FY71" s="131"/>
      <c r="FZ71" s="131"/>
      <c r="GA71" s="131"/>
      <c r="GB71" s="131"/>
      <c r="GC71" s="131"/>
      <c r="GD71" s="131"/>
      <c r="GE71" s="131"/>
      <c r="GF71" s="131"/>
      <c r="GG71" s="131"/>
      <c r="GH71" s="131"/>
      <c r="GI71" s="131"/>
      <c r="GJ71" s="131"/>
      <c r="GK71" s="131"/>
      <c r="GL71" s="131"/>
      <c r="GM71" s="131"/>
      <c r="GN71" s="131"/>
      <c r="GO71" s="131"/>
      <c r="GP71" s="131"/>
      <c r="GQ71" s="131"/>
      <c r="GR71" s="131"/>
      <c r="GS71" s="131"/>
      <c r="GT71" s="131"/>
      <c r="GU71" s="131"/>
      <c r="GV71" s="131"/>
      <c r="GW71" s="131"/>
      <c r="GX71" s="131"/>
      <c r="GY71" s="131"/>
      <c r="GZ71" s="131"/>
      <c r="HA71" s="131"/>
      <c r="HB71" s="131"/>
      <c r="HC71" s="131"/>
      <c r="HD71" s="131"/>
      <c r="HE71" s="131"/>
      <c r="HF71" s="131"/>
      <c r="HG71" s="131"/>
      <c r="HH71" s="131"/>
      <c r="HI71" s="131"/>
      <c r="HJ71" s="131"/>
      <c r="HK71" s="131"/>
      <c r="HL71" s="131"/>
      <c r="HM71" s="131"/>
      <c r="HN71" s="131"/>
      <c r="HO71" s="131"/>
      <c r="HP71" s="131"/>
      <c r="HQ71" s="131"/>
      <c r="HR71" s="131"/>
    </row>
    <row r="72" spans="1:226" ht="28.5" customHeight="1">
      <c r="A72" s="906" t="s">
        <v>1332</v>
      </c>
      <c r="B72" s="228" t="s">
        <v>677</v>
      </c>
      <c r="C72" s="824">
        <v>1</v>
      </c>
      <c r="D72" s="180" t="s">
        <v>1333</v>
      </c>
      <c r="E72" s="228" t="s">
        <v>1334</v>
      </c>
      <c r="F72" s="237" t="s">
        <v>812</v>
      </c>
      <c r="G72" s="228" t="s">
        <v>704</v>
      </c>
      <c r="H72" s="227"/>
      <c r="I72" s="180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  <c r="EC72" s="131"/>
      <c r="ED72" s="131"/>
      <c r="EE72" s="131"/>
      <c r="EF72" s="131"/>
      <c r="EG72" s="131"/>
      <c r="EH72" s="131"/>
      <c r="EI72" s="131"/>
      <c r="EJ72" s="131"/>
      <c r="EK72" s="131"/>
      <c r="EL72" s="131"/>
      <c r="EM72" s="131"/>
      <c r="EN72" s="131"/>
      <c r="EO72" s="131"/>
      <c r="EP72" s="131"/>
      <c r="EQ72" s="131"/>
      <c r="ER72" s="131"/>
      <c r="ES72" s="131"/>
      <c r="ET72" s="131"/>
      <c r="EU72" s="131"/>
      <c r="EV72" s="131"/>
      <c r="EW72" s="131"/>
      <c r="EX72" s="131"/>
      <c r="EY72" s="131"/>
      <c r="EZ72" s="131"/>
      <c r="FA72" s="131"/>
      <c r="FB72" s="131"/>
      <c r="FC72" s="131"/>
      <c r="FD72" s="131"/>
      <c r="FE72" s="131"/>
      <c r="FF72" s="131"/>
      <c r="FG72" s="131"/>
      <c r="FH72" s="131"/>
      <c r="FI72" s="131"/>
      <c r="FJ72" s="131"/>
      <c r="FK72" s="131"/>
      <c r="FL72" s="131"/>
      <c r="FM72" s="131"/>
      <c r="FN72" s="131"/>
      <c r="FO72" s="131"/>
      <c r="FP72" s="131"/>
      <c r="FQ72" s="131"/>
      <c r="FR72" s="131"/>
      <c r="FS72" s="131"/>
      <c r="FT72" s="131"/>
      <c r="FU72" s="131"/>
      <c r="FV72" s="131"/>
      <c r="FW72" s="131"/>
      <c r="FX72" s="131"/>
      <c r="FY72" s="131"/>
      <c r="FZ72" s="131"/>
      <c r="GA72" s="131"/>
      <c r="GB72" s="131"/>
      <c r="GC72" s="131"/>
      <c r="GD72" s="131"/>
      <c r="GE72" s="131"/>
      <c r="GF72" s="131"/>
      <c r="GG72" s="131"/>
      <c r="GH72" s="131"/>
      <c r="GI72" s="131"/>
      <c r="GJ72" s="131"/>
      <c r="GK72" s="131"/>
      <c r="GL72" s="131"/>
      <c r="GM72" s="131"/>
      <c r="GN72" s="131"/>
      <c r="GO72" s="131"/>
      <c r="GP72" s="131"/>
      <c r="GQ72" s="131"/>
      <c r="GR72" s="131"/>
      <c r="GS72" s="131"/>
      <c r="GT72" s="131"/>
      <c r="GU72" s="131"/>
      <c r="GV72" s="131"/>
      <c r="GW72" s="131"/>
      <c r="GX72" s="131"/>
      <c r="GY72" s="131"/>
      <c r="GZ72" s="131"/>
      <c r="HA72" s="131"/>
      <c r="HB72" s="131"/>
      <c r="HC72" s="131"/>
      <c r="HD72" s="131"/>
      <c r="HE72" s="131"/>
      <c r="HF72" s="131"/>
      <c r="HG72" s="131"/>
      <c r="HH72" s="131"/>
      <c r="HI72" s="131"/>
      <c r="HJ72" s="131"/>
      <c r="HK72" s="131"/>
      <c r="HL72" s="131"/>
      <c r="HM72" s="131"/>
      <c r="HN72" s="131"/>
      <c r="HO72" s="131"/>
      <c r="HP72" s="131"/>
      <c r="HQ72" s="131"/>
      <c r="HR72" s="131"/>
    </row>
    <row r="73" spans="1:226" ht="18" customHeight="1">
      <c r="A73" s="906"/>
      <c r="B73" s="228" t="s">
        <v>814</v>
      </c>
      <c r="C73" s="824">
        <v>1</v>
      </c>
      <c r="D73" s="180" t="s">
        <v>679</v>
      </c>
      <c r="E73" s="184" t="s">
        <v>813</v>
      </c>
      <c r="F73" s="237" t="s">
        <v>812</v>
      </c>
      <c r="G73" s="228" t="s">
        <v>704</v>
      </c>
      <c r="H73" s="157"/>
      <c r="I73" s="180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  <c r="EC73" s="131"/>
      <c r="ED73" s="131"/>
      <c r="EE73" s="131"/>
      <c r="EF73" s="131"/>
      <c r="EG73" s="131"/>
      <c r="EH73" s="131"/>
      <c r="EI73" s="131"/>
      <c r="EJ73" s="131"/>
      <c r="EK73" s="131"/>
      <c r="EL73" s="131"/>
      <c r="EM73" s="131"/>
      <c r="EN73" s="131"/>
      <c r="EO73" s="131"/>
      <c r="EP73" s="131"/>
      <c r="EQ73" s="131"/>
      <c r="ER73" s="131"/>
      <c r="ES73" s="131"/>
      <c r="ET73" s="131"/>
      <c r="EU73" s="131"/>
      <c r="EV73" s="131"/>
      <c r="EW73" s="131"/>
      <c r="EX73" s="131"/>
      <c r="EY73" s="131"/>
      <c r="EZ73" s="131"/>
      <c r="FA73" s="131"/>
      <c r="FB73" s="131"/>
      <c r="FC73" s="131"/>
      <c r="FD73" s="131"/>
      <c r="FE73" s="131"/>
      <c r="FF73" s="131"/>
      <c r="FG73" s="131"/>
      <c r="FH73" s="131"/>
      <c r="FI73" s="131"/>
      <c r="FJ73" s="131"/>
      <c r="FK73" s="131"/>
      <c r="FL73" s="131"/>
      <c r="FM73" s="131"/>
      <c r="FN73" s="131"/>
      <c r="FO73" s="131"/>
      <c r="FP73" s="131"/>
      <c r="FQ73" s="131"/>
      <c r="FR73" s="131"/>
      <c r="FS73" s="131"/>
      <c r="FT73" s="131"/>
      <c r="FU73" s="131"/>
      <c r="FV73" s="131"/>
      <c r="FW73" s="131"/>
      <c r="FX73" s="131"/>
      <c r="FY73" s="131"/>
      <c r="FZ73" s="131"/>
      <c r="GA73" s="131"/>
      <c r="GB73" s="131"/>
      <c r="GC73" s="131"/>
      <c r="GD73" s="131"/>
      <c r="GE73" s="131"/>
      <c r="GF73" s="131"/>
      <c r="GG73" s="131"/>
      <c r="GH73" s="131"/>
      <c r="GI73" s="131"/>
      <c r="GJ73" s="131"/>
      <c r="GK73" s="131"/>
      <c r="GL73" s="131"/>
      <c r="GM73" s="131"/>
      <c r="GN73" s="131"/>
      <c r="GO73" s="131"/>
      <c r="GP73" s="131"/>
      <c r="GQ73" s="131"/>
      <c r="GR73" s="131"/>
      <c r="GS73" s="131"/>
      <c r="GT73" s="131"/>
      <c r="GU73" s="131"/>
      <c r="GV73" s="131"/>
      <c r="GW73" s="131"/>
      <c r="GX73" s="131"/>
      <c r="GY73" s="131"/>
      <c r="GZ73" s="131"/>
      <c r="HA73" s="131"/>
      <c r="HB73" s="131"/>
      <c r="HC73" s="131"/>
      <c r="HD73" s="131"/>
      <c r="HE73" s="131"/>
      <c r="HF73" s="131"/>
      <c r="HG73" s="131"/>
      <c r="HH73" s="131"/>
      <c r="HI73" s="131"/>
      <c r="HJ73" s="131"/>
      <c r="HK73" s="131"/>
      <c r="HL73" s="131"/>
      <c r="HM73" s="131"/>
      <c r="HN73" s="131"/>
      <c r="HO73" s="131"/>
      <c r="HP73" s="131"/>
      <c r="HQ73" s="131"/>
      <c r="HR73" s="131"/>
    </row>
    <row r="74" spans="1:226" ht="29.25" customHeight="1">
      <c r="A74" s="906"/>
      <c r="B74" s="228" t="s">
        <v>1335</v>
      </c>
      <c r="C74" s="824">
        <v>1</v>
      </c>
      <c r="D74" s="180" t="s">
        <v>1336</v>
      </c>
      <c r="E74" s="228" t="s">
        <v>1337</v>
      </c>
      <c r="F74" s="237" t="s">
        <v>812</v>
      </c>
      <c r="G74" s="228" t="s">
        <v>704</v>
      </c>
      <c r="H74" s="227"/>
      <c r="I74" s="180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  <c r="EC74" s="131"/>
      <c r="ED74" s="131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1"/>
      <c r="EW74" s="131"/>
      <c r="EX74" s="131"/>
      <c r="EY74" s="131"/>
      <c r="EZ74" s="131"/>
      <c r="FA74" s="131"/>
      <c r="FB74" s="131"/>
      <c r="FC74" s="131"/>
      <c r="FD74" s="131"/>
      <c r="FE74" s="131"/>
      <c r="FF74" s="131"/>
      <c r="FG74" s="131"/>
      <c r="FH74" s="131"/>
      <c r="FI74" s="131"/>
      <c r="FJ74" s="131"/>
      <c r="FK74" s="131"/>
      <c r="FL74" s="131"/>
      <c r="FM74" s="131"/>
      <c r="FN74" s="131"/>
      <c r="FO74" s="131"/>
      <c r="FP74" s="131"/>
      <c r="FQ74" s="131"/>
      <c r="FR74" s="131"/>
      <c r="FS74" s="131"/>
      <c r="FT74" s="131"/>
      <c r="FU74" s="131"/>
      <c r="FV74" s="131"/>
      <c r="FW74" s="131"/>
      <c r="FX74" s="131"/>
      <c r="FY74" s="131"/>
      <c r="FZ74" s="131"/>
      <c r="GA74" s="131"/>
      <c r="GB74" s="131"/>
      <c r="GC74" s="131"/>
      <c r="GD74" s="131"/>
      <c r="GE74" s="131"/>
      <c r="GF74" s="131"/>
      <c r="GG74" s="131"/>
      <c r="GH74" s="131"/>
      <c r="GI74" s="131"/>
      <c r="GJ74" s="131"/>
      <c r="GK74" s="131"/>
      <c r="GL74" s="131"/>
      <c r="GM74" s="131"/>
      <c r="GN74" s="131"/>
      <c r="GO74" s="131"/>
      <c r="GP74" s="131"/>
      <c r="GQ74" s="131"/>
      <c r="GR74" s="131"/>
      <c r="GS74" s="131"/>
      <c r="GT74" s="131"/>
      <c r="GU74" s="131"/>
      <c r="GV74" s="131"/>
      <c r="GW74" s="131"/>
      <c r="GX74" s="131"/>
      <c r="GY74" s="131"/>
      <c r="GZ74" s="131"/>
      <c r="HA74" s="131"/>
      <c r="HB74" s="131"/>
      <c r="HC74" s="131"/>
      <c r="HD74" s="131"/>
      <c r="HE74" s="131"/>
      <c r="HF74" s="131"/>
      <c r="HG74" s="131"/>
      <c r="HH74" s="131"/>
      <c r="HI74" s="131"/>
      <c r="HJ74" s="131"/>
      <c r="HK74" s="131"/>
      <c r="HL74" s="131"/>
      <c r="HM74" s="131"/>
      <c r="HN74" s="131"/>
      <c r="HO74" s="131"/>
      <c r="HP74" s="131"/>
      <c r="HQ74" s="131"/>
      <c r="HR74" s="131"/>
    </row>
    <row r="75" spans="1:226" s="109" customFormat="1" ht="18.75" customHeight="1">
      <c r="A75" s="906" t="s">
        <v>451</v>
      </c>
      <c r="B75" s="228" t="s">
        <v>677</v>
      </c>
      <c r="C75" s="824">
        <v>1</v>
      </c>
      <c r="D75" s="180" t="s">
        <v>683</v>
      </c>
      <c r="E75" s="184" t="s">
        <v>807</v>
      </c>
      <c r="F75" s="237" t="s">
        <v>812</v>
      </c>
      <c r="G75" s="228" t="s">
        <v>704</v>
      </c>
      <c r="H75" s="157"/>
      <c r="I75" s="180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  <c r="EC75" s="131"/>
      <c r="ED75" s="131"/>
      <c r="EE75" s="131"/>
      <c r="EF75" s="131"/>
      <c r="EG75" s="131"/>
      <c r="EH75" s="131"/>
      <c r="EI75" s="131"/>
      <c r="EJ75" s="131"/>
      <c r="EK75" s="131"/>
      <c r="EL75" s="131"/>
      <c r="EM75" s="131"/>
      <c r="EN75" s="131"/>
      <c r="EO75" s="131"/>
      <c r="EP75" s="131"/>
      <c r="EQ75" s="131"/>
      <c r="ER75" s="131"/>
      <c r="ES75" s="131"/>
      <c r="ET75" s="131"/>
      <c r="EU75" s="131"/>
      <c r="EV75" s="131"/>
      <c r="EW75" s="131"/>
      <c r="EX75" s="131"/>
      <c r="EY75" s="131"/>
      <c r="EZ75" s="131"/>
      <c r="FA75" s="131"/>
      <c r="FB75" s="131"/>
      <c r="FC75" s="131"/>
      <c r="FD75" s="131"/>
      <c r="FE75" s="131"/>
      <c r="FF75" s="131"/>
      <c r="FG75" s="131"/>
      <c r="FH75" s="131"/>
      <c r="FI75" s="131"/>
      <c r="FJ75" s="131"/>
      <c r="FK75" s="131"/>
      <c r="FL75" s="131"/>
      <c r="FM75" s="131"/>
      <c r="FN75" s="131"/>
      <c r="FO75" s="131"/>
      <c r="FP75" s="131"/>
      <c r="FQ75" s="131"/>
      <c r="FR75" s="131"/>
      <c r="FS75" s="131"/>
      <c r="FT75" s="131"/>
      <c r="FU75" s="131"/>
      <c r="FV75" s="131"/>
      <c r="FW75" s="131"/>
      <c r="FX75" s="131"/>
      <c r="FY75" s="131"/>
      <c r="FZ75" s="131"/>
      <c r="GA75" s="131"/>
      <c r="GB75" s="131"/>
      <c r="GC75" s="131"/>
      <c r="GD75" s="131"/>
      <c r="GE75" s="131"/>
      <c r="GF75" s="131"/>
      <c r="GG75" s="131"/>
      <c r="GH75" s="131"/>
      <c r="GI75" s="131"/>
      <c r="GJ75" s="131"/>
      <c r="GK75" s="131"/>
      <c r="GL75" s="131"/>
      <c r="GM75" s="131"/>
      <c r="GN75" s="131"/>
      <c r="GO75" s="131"/>
      <c r="GP75" s="131"/>
      <c r="GQ75" s="131"/>
      <c r="GR75" s="131"/>
      <c r="GS75" s="131"/>
      <c r="GT75" s="131"/>
      <c r="GU75" s="131"/>
      <c r="GV75" s="131"/>
      <c r="GW75" s="131"/>
      <c r="GX75" s="131"/>
      <c r="GY75" s="131"/>
      <c r="GZ75" s="131"/>
      <c r="HA75" s="131"/>
      <c r="HB75" s="131"/>
      <c r="HC75" s="131"/>
      <c r="HD75" s="131"/>
      <c r="HE75" s="131"/>
      <c r="HF75" s="131"/>
      <c r="HG75" s="131"/>
      <c r="HH75" s="131"/>
      <c r="HI75" s="131"/>
      <c r="HJ75" s="131"/>
      <c r="HK75" s="131"/>
      <c r="HL75" s="131"/>
      <c r="HM75" s="131"/>
      <c r="HN75" s="131"/>
      <c r="HO75" s="131"/>
      <c r="HP75" s="131"/>
      <c r="HQ75" s="131"/>
      <c r="HR75" s="131"/>
    </row>
    <row r="76" spans="1:226" s="109" customFormat="1" ht="33.75" customHeight="1">
      <c r="A76" s="906"/>
      <c r="B76" s="228" t="s">
        <v>1350</v>
      </c>
      <c r="C76" s="824">
        <v>1</v>
      </c>
      <c r="D76" s="180" t="s">
        <v>683</v>
      </c>
      <c r="E76" s="228" t="s">
        <v>1351</v>
      </c>
      <c r="F76" s="237" t="s">
        <v>812</v>
      </c>
      <c r="G76" s="228" t="s">
        <v>704</v>
      </c>
      <c r="H76" s="157"/>
      <c r="I76" s="180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  <c r="EC76" s="131"/>
      <c r="ED76" s="131"/>
      <c r="EE76" s="131"/>
      <c r="EF76" s="131"/>
      <c r="EG76" s="131"/>
      <c r="EH76" s="131"/>
      <c r="EI76" s="131"/>
      <c r="EJ76" s="131"/>
      <c r="EK76" s="131"/>
      <c r="EL76" s="131"/>
      <c r="EM76" s="131"/>
      <c r="EN76" s="131"/>
      <c r="EO76" s="131"/>
      <c r="EP76" s="131"/>
      <c r="EQ76" s="131"/>
      <c r="ER76" s="131"/>
      <c r="ES76" s="131"/>
      <c r="ET76" s="131"/>
      <c r="EU76" s="131"/>
      <c r="EV76" s="131"/>
      <c r="EW76" s="131"/>
      <c r="EX76" s="131"/>
      <c r="EY76" s="131"/>
      <c r="EZ76" s="131"/>
      <c r="FA76" s="131"/>
      <c r="FB76" s="131"/>
      <c r="FC76" s="131"/>
      <c r="FD76" s="131"/>
      <c r="FE76" s="131"/>
      <c r="FF76" s="131"/>
      <c r="FG76" s="131"/>
      <c r="FH76" s="131"/>
      <c r="FI76" s="131"/>
      <c r="FJ76" s="131"/>
      <c r="FK76" s="131"/>
      <c r="FL76" s="131"/>
      <c r="FM76" s="131"/>
      <c r="FN76" s="131"/>
      <c r="FO76" s="131"/>
      <c r="FP76" s="131"/>
      <c r="FQ76" s="131"/>
      <c r="FR76" s="131"/>
      <c r="FS76" s="131"/>
      <c r="FT76" s="131"/>
      <c r="FU76" s="131"/>
      <c r="FV76" s="131"/>
      <c r="FW76" s="131"/>
      <c r="FX76" s="131"/>
      <c r="FY76" s="131"/>
      <c r="FZ76" s="131"/>
      <c r="GA76" s="131"/>
      <c r="GB76" s="131"/>
      <c r="GC76" s="131"/>
      <c r="GD76" s="131"/>
      <c r="GE76" s="131"/>
      <c r="GF76" s="131"/>
      <c r="GG76" s="131"/>
      <c r="GH76" s="131"/>
      <c r="GI76" s="131"/>
      <c r="GJ76" s="131"/>
      <c r="GK76" s="131"/>
      <c r="GL76" s="131"/>
      <c r="GM76" s="131"/>
      <c r="GN76" s="131"/>
      <c r="GO76" s="131"/>
      <c r="GP76" s="131"/>
      <c r="GQ76" s="131"/>
      <c r="GR76" s="131"/>
      <c r="GS76" s="131"/>
      <c r="GT76" s="131"/>
      <c r="GU76" s="131"/>
      <c r="GV76" s="131"/>
      <c r="GW76" s="131"/>
      <c r="GX76" s="131"/>
      <c r="GY76" s="131"/>
      <c r="GZ76" s="131"/>
      <c r="HA76" s="131"/>
      <c r="HB76" s="131"/>
      <c r="HC76" s="131"/>
      <c r="HD76" s="131"/>
      <c r="HE76" s="131"/>
      <c r="HF76" s="131"/>
      <c r="HG76" s="131"/>
      <c r="HH76" s="131"/>
      <c r="HI76" s="131"/>
      <c r="HJ76" s="131"/>
      <c r="HK76" s="131"/>
      <c r="HL76" s="131"/>
      <c r="HM76" s="131"/>
      <c r="HN76" s="131"/>
      <c r="HO76" s="131"/>
      <c r="HP76" s="131"/>
      <c r="HQ76" s="131"/>
      <c r="HR76" s="131"/>
    </row>
    <row r="77" spans="1:226" s="109" customFormat="1" ht="30" customHeight="1">
      <c r="A77" s="906"/>
      <c r="B77" s="228" t="s">
        <v>1352</v>
      </c>
      <c r="C77" s="824">
        <v>1</v>
      </c>
      <c r="D77" s="180" t="s">
        <v>683</v>
      </c>
      <c r="E77" s="228" t="s">
        <v>1353</v>
      </c>
      <c r="F77" s="237" t="s">
        <v>812</v>
      </c>
      <c r="G77" s="228" t="s">
        <v>704</v>
      </c>
      <c r="H77" s="157"/>
      <c r="I77" s="180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1"/>
      <c r="FX77" s="131"/>
      <c r="FY77" s="131"/>
      <c r="FZ77" s="131"/>
      <c r="GA77" s="131"/>
      <c r="GB77" s="131"/>
      <c r="GC77" s="131"/>
      <c r="GD77" s="131"/>
      <c r="GE77" s="131"/>
      <c r="GF77" s="131"/>
      <c r="GG77" s="131"/>
      <c r="GH77" s="131"/>
      <c r="GI77" s="131"/>
      <c r="GJ77" s="131"/>
      <c r="GK77" s="131"/>
      <c r="GL77" s="131"/>
      <c r="GM77" s="131"/>
      <c r="GN77" s="131"/>
      <c r="GO77" s="131"/>
      <c r="GP77" s="131"/>
      <c r="GQ77" s="131"/>
      <c r="GR77" s="131"/>
      <c r="GS77" s="131"/>
      <c r="GT77" s="131"/>
      <c r="GU77" s="131"/>
      <c r="GV77" s="131"/>
      <c r="GW77" s="131"/>
      <c r="GX77" s="131"/>
      <c r="GY77" s="131"/>
      <c r="GZ77" s="131"/>
      <c r="HA77" s="131"/>
      <c r="HB77" s="131"/>
      <c r="HC77" s="131"/>
      <c r="HD77" s="131"/>
      <c r="HE77" s="131"/>
      <c r="HF77" s="131"/>
      <c r="HG77" s="131"/>
      <c r="HH77" s="131"/>
      <c r="HI77" s="131"/>
      <c r="HJ77" s="131"/>
      <c r="HK77" s="131"/>
      <c r="HL77" s="131"/>
      <c r="HM77" s="131"/>
      <c r="HN77" s="131"/>
      <c r="HO77" s="131"/>
      <c r="HP77" s="131"/>
      <c r="HQ77" s="131"/>
      <c r="HR77" s="131"/>
    </row>
    <row r="78" spans="1:226" ht="18" customHeight="1">
      <c r="A78" s="906" t="s">
        <v>442</v>
      </c>
      <c r="B78" s="228" t="s">
        <v>1127</v>
      </c>
      <c r="C78" s="824">
        <v>1</v>
      </c>
      <c r="D78" s="180" t="s">
        <v>809</v>
      </c>
      <c r="E78" s="228" t="s">
        <v>999</v>
      </c>
      <c r="F78" s="237" t="s">
        <v>812</v>
      </c>
      <c r="G78" s="228" t="s">
        <v>688</v>
      </c>
      <c r="H78" s="227"/>
      <c r="I78" s="180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1"/>
      <c r="FX78" s="131"/>
      <c r="FY78" s="131"/>
      <c r="FZ78" s="131"/>
      <c r="GA78" s="131"/>
      <c r="GB78" s="131"/>
      <c r="GC78" s="131"/>
      <c r="GD78" s="131"/>
      <c r="GE78" s="131"/>
      <c r="GF78" s="131"/>
      <c r="GG78" s="131"/>
      <c r="GH78" s="131"/>
      <c r="GI78" s="131"/>
      <c r="GJ78" s="131"/>
      <c r="GK78" s="131"/>
      <c r="GL78" s="131"/>
      <c r="GM78" s="131"/>
      <c r="GN78" s="131"/>
      <c r="GO78" s="131"/>
      <c r="GP78" s="131"/>
      <c r="GQ78" s="131"/>
      <c r="GR78" s="131"/>
      <c r="GS78" s="131"/>
      <c r="GT78" s="131"/>
      <c r="GU78" s="131"/>
      <c r="GV78" s="131"/>
      <c r="GW78" s="131"/>
      <c r="GX78" s="131"/>
      <c r="GY78" s="131"/>
      <c r="GZ78" s="131"/>
      <c r="HA78" s="131"/>
      <c r="HB78" s="131"/>
      <c r="HC78" s="131"/>
      <c r="HD78" s="131"/>
      <c r="HE78" s="131"/>
      <c r="HF78" s="131"/>
      <c r="HG78" s="131"/>
      <c r="HH78" s="131"/>
      <c r="HI78" s="131"/>
      <c r="HJ78" s="131"/>
      <c r="HK78" s="131"/>
      <c r="HL78" s="131"/>
      <c r="HM78" s="131"/>
      <c r="HN78" s="131"/>
      <c r="HO78" s="131"/>
      <c r="HP78" s="131"/>
      <c r="HQ78" s="131"/>
      <c r="HR78" s="131"/>
    </row>
    <row r="79" spans="1:226" ht="18" customHeight="1">
      <c r="A79" s="906"/>
      <c r="B79" s="228" t="s">
        <v>1362</v>
      </c>
      <c r="C79" s="824">
        <v>1</v>
      </c>
      <c r="D79" s="180" t="s">
        <v>1363</v>
      </c>
      <c r="E79" s="228" t="s">
        <v>999</v>
      </c>
      <c r="F79" s="228" t="s">
        <v>1190</v>
      </c>
      <c r="G79" s="228" t="s">
        <v>704</v>
      </c>
      <c r="H79" s="227"/>
      <c r="I79" s="180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  <c r="EC79" s="131"/>
      <c r="ED79" s="131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1"/>
      <c r="EW79" s="131"/>
      <c r="EX79" s="131"/>
      <c r="EY79" s="131"/>
      <c r="EZ79" s="131"/>
      <c r="FA79" s="131"/>
      <c r="FB79" s="131"/>
      <c r="FC79" s="131"/>
      <c r="FD79" s="131"/>
      <c r="FE79" s="131"/>
      <c r="FF79" s="131"/>
      <c r="FG79" s="131"/>
      <c r="FH79" s="131"/>
      <c r="FI79" s="131"/>
      <c r="FJ79" s="131"/>
      <c r="FK79" s="131"/>
      <c r="FL79" s="131"/>
      <c r="FM79" s="131"/>
      <c r="FN79" s="131"/>
      <c r="FO79" s="131"/>
      <c r="FP79" s="131"/>
      <c r="FQ79" s="131"/>
      <c r="FR79" s="131"/>
      <c r="FS79" s="131"/>
      <c r="FT79" s="131"/>
      <c r="FU79" s="131"/>
      <c r="FV79" s="131"/>
      <c r="FW79" s="131"/>
      <c r="FX79" s="131"/>
      <c r="FY79" s="131"/>
      <c r="FZ79" s="131"/>
      <c r="GA79" s="131"/>
      <c r="GB79" s="131"/>
      <c r="GC79" s="131"/>
      <c r="GD79" s="131"/>
      <c r="GE79" s="131"/>
      <c r="GF79" s="131"/>
      <c r="GG79" s="131"/>
      <c r="GH79" s="131"/>
      <c r="GI79" s="131"/>
      <c r="GJ79" s="131"/>
      <c r="GK79" s="131"/>
      <c r="GL79" s="131"/>
      <c r="GM79" s="131"/>
      <c r="GN79" s="131"/>
      <c r="GO79" s="131"/>
      <c r="GP79" s="131"/>
      <c r="GQ79" s="131"/>
      <c r="GR79" s="131"/>
      <c r="GS79" s="131"/>
      <c r="GT79" s="131"/>
      <c r="GU79" s="131"/>
      <c r="GV79" s="131"/>
      <c r="GW79" s="131"/>
      <c r="GX79" s="131"/>
      <c r="GY79" s="131"/>
      <c r="GZ79" s="131"/>
      <c r="HA79" s="131"/>
      <c r="HB79" s="131"/>
      <c r="HC79" s="131"/>
      <c r="HD79" s="131"/>
      <c r="HE79" s="131"/>
      <c r="HF79" s="131"/>
      <c r="HG79" s="131"/>
      <c r="HH79" s="131"/>
      <c r="HI79" s="131"/>
      <c r="HJ79" s="131"/>
      <c r="HK79" s="131"/>
      <c r="HL79" s="131"/>
      <c r="HM79" s="131"/>
      <c r="HN79" s="131"/>
      <c r="HO79" s="131"/>
      <c r="HP79" s="131"/>
      <c r="HQ79" s="131"/>
      <c r="HR79" s="131"/>
    </row>
    <row r="80" spans="1:226" ht="18" customHeight="1">
      <c r="A80" s="906" t="s">
        <v>443</v>
      </c>
      <c r="B80" s="228" t="s">
        <v>1410</v>
      </c>
      <c r="C80" s="824">
        <v>1</v>
      </c>
      <c r="D80" s="180" t="s">
        <v>1411</v>
      </c>
      <c r="E80" s="184" t="s">
        <v>811</v>
      </c>
      <c r="F80" s="228" t="s">
        <v>812</v>
      </c>
      <c r="G80" s="228" t="s">
        <v>704</v>
      </c>
      <c r="H80" s="227"/>
      <c r="I80" s="180">
        <v>2010</v>
      </c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  <c r="EC80" s="131"/>
      <c r="ED80" s="131"/>
      <c r="EE80" s="131"/>
      <c r="EF80" s="131"/>
      <c r="EG80" s="131"/>
      <c r="EH80" s="131"/>
      <c r="EI80" s="131"/>
      <c r="EJ80" s="131"/>
      <c r="EK80" s="131"/>
      <c r="EL80" s="131"/>
      <c r="EM80" s="131"/>
      <c r="EN80" s="131"/>
      <c r="EO80" s="131"/>
      <c r="EP80" s="131"/>
      <c r="EQ80" s="131"/>
      <c r="ER80" s="131"/>
      <c r="ES80" s="131"/>
      <c r="ET80" s="131"/>
      <c r="EU80" s="131"/>
      <c r="EV80" s="131"/>
      <c r="EW80" s="131"/>
      <c r="EX80" s="131"/>
      <c r="EY80" s="131"/>
      <c r="EZ80" s="131"/>
      <c r="FA80" s="131"/>
      <c r="FB80" s="131"/>
      <c r="FC80" s="131"/>
      <c r="FD80" s="131"/>
      <c r="FE80" s="131"/>
      <c r="FF80" s="131"/>
      <c r="FG80" s="131"/>
      <c r="FH80" s="131"/>
      <c r="FI80" s="131"/>
      <c r="FJ80" s="131"/>
      <c r="FK80" s="131"/>
      <c r="FL80" s="131"/>
      <c r="FM80" s="131"/>
      <c r="FN80" s="131"/>
      <c r="FO80" s="131"/>
      <c r="FP80" s="131"/>
      <c r="FQ80" s="131"/>
      <c r="FR80" s="131"/>
      <c r="FS80" s="131"/>
      <c r="FT80" s="131"/>
      <c r="FU80" s="131"/>
      <c r="FV80" s="131"/>
      <c r="FW80" s="131"/>
      <c r="FX80" s="131"/>
      <c r="FY80" s="131"/>
      <c r="FZ80" s="131"/>
      <c r="GA80" s="131"/>
      <c r="GB80" s="131"/>
      <c r="GC80" s="131"/>
      <c r="GD80" s="131"/>
      <c r="GE80" s="131"/>
      <c r="GF80" s="131"/>
      <c r="GG80" s="131"/>
      <c r="GH80" s="131"/>
      <c r="GI80" s="131"/>
      <c r="GJ80" s="131"/>
      <c r="GK80" s="131"/>
      <c r="GL80" s="131"/>
      <c r="GM80" s="131"/>
      <c r="GN80" s="131"/>
      <c r="GO80" s="131"/>
      <c r="GP80" s="131"/>
      <c r="GQ80" s="131"/>
      <c r="GR80" s="131"/>
      <c r="GS80" s="131"/>
      <c r="GT80" s="131"/>
      <c r="GU80" s="131"/>
      <c r="GV80" s="131"/>
      <c r="GW80" s="131"/>
      <c r="GX80" s="131"/>
      <c r="GY80" s="131"/>
      <c r="GZ80" s="131"/>
      <c r="HA80" s="131"/>
      <c r="HB80" s="131"/>
      <c r="HC80" s="131"/>
      <c r="HD80" s="131"/>
      <c r="HE80" s="131"/>
      <c r="HF80" s="131"/>
      <c r="HG80" s="131"/>
      <c r="HH80" s="131"/>
      <c r="HI80" s="131"/>
      <c r="HJ80" s="131"/>
      <c r="HK80" s="131"/>
      <c r="HL80" s="131"/>
      <c r="HM80" s="131"/>
      <c r="HN80" s="131"/>
      <c r="HO80" s="131"/>
      <c r="HP80" s="131"/>
      <c r="HQ80" s="131"/>
      <c r="HR80" s="131"/>
    </row>
    <row r="81" spans="1:226" ht="18" customHeight="1">
      <c r="A81" s="906"/>
      <c r="B81" s="228" t="s">
        <v>1412</v>
      </c>
      <c r="C81" s="824">
        <v>1</v>
      </c>
      <c r="D81" s="180" t="s">
        <v>703</v>
      </c>
      <c r="E81" s="184" t="s">
        <v>1413</v>
      </c>
      <c r="F81" s="228" t="s">
        <v>812</v>
      </c>
      <c r="G81" s="228" t="s">
        <v>704</v>
      </c>
      <c r="H81" s="227"/>
      <c r="I81" s="180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  <c r="EC81" s="131"/>
      <c r="ED81" s="131"/>
      <c r="EE81" s="131"/>
      <c r="EF81" s="131"/>
      <c r="EG81" s="131"/>
      <c r="EH81" s="131"/>
      <c r="EI81" s="131"/>
      <c r="EJ81" s="131"/>
      <c r="EK81" s="131"/>
      <c r="EL81" s="131"/>
      <c r="EM81" s="131"/>
      <c r="EN81" s="131"/>
      <c r="EO81" s="131"/>
      <c r="EP81" s="131"/>
      <c r="EQ81" s="131"/>
      <c r="ER81" s="131"/>
      <c r="ES81" s="131"/>
      <c r="ET81" s="131"/>
      <c r="EU81" s="131"/>
      <c r="EV81" s="131"/>
      <c r="EW81" s="131"/>
      <c r="EX81" s="131"/>
      <c r="EY81" s="131"/>
      <c r="EZ81" s="131"/>
      <c r="FA81" s="131"/>
      <c r="FB81" s="131"/>
      <c r="FC81" s="131"/>
      <c r="FD81" s="131"/>
      <c r="FE81" s="131"/>
      <c r="FF81" s="131"/>
      <c r="FG81" s="131"/>
      <c r="FH81" s="131"/>
      <c r="FI81" s="131"/>
      <c r="FJ81" s="131"/>
      <c r="FK81" s="131"/>
      <c r="FL81" s="131"/>
      <c r="FM81" s="131"/>
      <c r="FN81" s="131"/>
      <c r="FO81" s="131"/>
      <c r="FP81" s="131"/>
      <c r="FQ81" s="131"/>
      <c r="FR81" s="131"/>
      <c r="FS81" s="131"/>
      <c r="FT81" s="131"/>
      <c r="FU81" s="131"/>
      <c r="FV81" s="131"/>
      <c r="FW81" s="131"/>
      <c r="FX81" s="131"/>
      <c r="FY81" s="131"/>
      <c r="FZ81" s="131"/>
      <c r="GA81" s="131"/>
      <c r="GB81" s="131"/>
      <c r="GC81" s="131"/>
      <c r="GD81" s="131"/>
      <c r="GE81" s="131"/>
      <c r="GF81" s="131"/>
      <c r="GG81" s="131"/>
      <c r="GH81" s="131"/>
      <c r="GI81" s="131"/>
      <c r="GJ81" s="131"/>
      <c r="GK81" s="131"/>
      <c r="GL81" s="131"/>
      <c r="GM81" s="131"/>
      <c r="GN81" s="131"/>
      <c r="GO81" s="131"/>
      <c r="GP81" s="131"/>
      <c r="GQ81" s="131"/>
      <c r="GR81" s="131"/>
      <c r="GS81" s="131"/>
      <c r="GT81" s="131"/>
      <c r="GU81" s="131"/>
      <c r="GV81" s="131"/>
      <c r="GW81" s="131"/>
      <c r="GX81" s="131"/>
      <c r="GY81" s="131"/>
      <c r="GZ81" s="131"/>
      <c r="HA81" s="131"/>
      <c r="HB81" s="131"/>
      <c r="HC81" s="131"/>
      <c r="HD81" s="131"/>
      <c r="HE81" s="131"/>
      <c r="HF81" s="131"/>
      <c r="HG81" s="131"/>
      <c r="HH81" s="131"/>
      <c r="HI81" s="131"/>
      <c r="HJ81" s="131"/>
      <c r="HK81" s="131"/>
      <c r="HL81" s="131"/>
      <c r="HM81" s="131"/>
      <c r="HN81" s="131"/>
      <c r="HO81" s="131"/>
      <c r="HP81" s="131"/>
      <c r="HQ81" s="131"/>
      <c r="HR81" s="131"/>
    </row>
    <row r="82" spans="1:226" ht="18" customHeight="1">
      <c r="A82" s="906"/>
      <c r="B82" s="228" t="s">
        <v>1414</v>
      </c>
      <c r="C82" s="824">
        <v>1</v>
      </c>
      <c r="D82" s="180" t="s">
        <v>1415</v>
      </c>
      <c r="E82" s="228" t="s">
        <v>816</v>
      </c>
      <c r="F82" s="228" t="s">
        <v>812</v>
      </c>
      <c r="G82" s="228" t="s">
        <v>704</v>
      </c>
      <c r="H82" s="227"/>
      <c r="I82" s="180">
        <v>2016</v>
      </c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  <c r="EC82" s="131"/>
      <c r="ED82" s="131"/>
      <c r="EE82" s="131"/>
      <c r="EF82" s="131"/>
      <c r="EG82" s="131"/>
      <c r="EH82" s="131"/>
      <c r="EI82" s="131"/>
      <c r="EJ82" s="131"/>
      <c r="EK82" s="131"/>
      <c r="EL82" s="131"/>
      <c r="EM82" s="131"/>
      <c r="EN82" s="131"/>
      <c r="EO82" s="131"/>
      <c r="EP82" s="131"/>
      <c r="EQ82" s="131"/>
      <c r="ER82" s="131"/>
      <c r="ES82" s="131"/>
      <c r="ET82" s="131"/>
      <c r="EU82" s="131"/>
      <c r="EV82" s="131"/>
      <c r="EW82" s="131"/>
      <c r="EX82" s="131"/>
      <c r="EY82" s="131"/>
      <c r="EZ82" s="131"/>
      <c r="FA82" s="131"/>
      <c r="FB82" s="131"/>
      <c r="FC82" s="131"/>
      <c r="FD82" s="131"/>
      <c r="FE82" s="131"/>
      <c r="FF82" s="131"/>
      <c r="FG82" s="131"/>
      <c r="FH82" s="131"/>
      <c r="FI82" s="131"/>
      <c r="FJ82" s="131"/>
      <c r="FK82" s="131"/>
      <c r="FL82" s="131"/>
      <c r="FM82" s="131"/>
      <c r="FN82" s="131"/>
      <c r="FO82" s="131"/>
      <c r="FP82" s="131"/>
      <c r="FQ82" s="131"/>
      <c r="FR82" s="131"/>
      <c r="FS82" s="131"/>
      <c r="FT82" s="131"/>
      <c r="FU82" s="131"/>
      <c r="FV82" s="131"/>
      <c r="FW82" s="131"/>
      <c r="FX82" s="131"/>
      <c r="FY82" s="131"/>
      <c r="FZ82" s="131"/>
      <c r="GA82" s="131"/>
      <c r="GB82" s="131"/>
      <c r="GC82" s="131"/>
      <c r="GD82" s="131"/>
      <c r="GE82" s="131"/>
      <c r="GF82" s="131"/>
      <c r="GG82" s="131"/>
      <c r="GH82" s="131"/>
      <c r="GI82" s="131"/>
      <c r="GJ82" s="131"/>
      <c r="GK82" s="131"/>
      <c r="GL82" s="131"/>
      <c r="GM82" s="131"/>
      <c r="GN82" s="131"/>
      <c r="GO82" s="131"/>
      <c r="GP82" s="131"/>
      <c r="GQ82" s="131"/>
      <c r="GR82" s="131"/>
      <c r="GS82" s="131"/>
      <c r="GT82" s="131"/>
      <c r="GU82" s="131"/>
      <c r="GV82" s="131"/>
      <c r="GW82" s="131"/>
      <c r="GX82" s="131"/>
      <c r="GY82" s="131"/>
      <c r="GZ82" s="131"/>
      <c r="HA82" s="131"/>
      <c r="HB82" s="131"/>
      <c r="HC82" s="131"/>
      <c r="HD82" s="131"/>
      <c r="HE82" s="131"/>
      <c r="HF82" s="131"/>
      <c r="HG82" s="131"/>
      <c r="HH82" s="131"/>
      <c r="HI82" s="131"/>
      <c r="HJ82" s="131"/>
      <c r="HK82" s="131"/>
      <c r="HL82" s="131"/>
      <c r="HM82" s="131"/>
      <c r="HN82" s="131"/>
      <c r="HO82" s="131"/>
      <c r="HP82" s="131"/>
      <c r="HQ82" s="131"/>
      <c r="HR82" s="131"/>
    </row>
    <row r="83" spans="1:226" ht="18" customHeight="1">
      <c r="A83" s="906"/>
      <c r="B83" s="228" t="s">
        <v>1416</v>
      </c>
      <c r="C83" s="824">
        <v>1</v>
      </c>
      <c r="D83" s="180" t="s">
        <v>1415</v>
      </c>
      <c r="E83" s="228" t="s">
        <v>806</v>
      </c>
      <c r="F83" s="228" t="s">
        <v>812</v>
      </c>
      <c r="G83" s="228" t="s">
        <v>704</v>
      </c>
      <c r="H83" s="227"/>
      <c r="I83" s="180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  <c r="EC83" s="131"/>
      <c r="ED83" s="131"/>
      <c r="EE83" s="131"/>
      <c r="EF83" s="131"/>
      <c r="EG83" s="131"/>
      <c r="EH83" s="131"/>
      <c r="EI83" s="131"/>
      <c r="EJ83" s="131"/>
      <c r="EK83" s="131"/>
      <c r="EL83" s="131"/>
      <c r="EM83" s="131"/>
      <c r="EN83" s="131"/>
      <c r="EO83" s="131"/>
      <c r="EP83" s="131"/>
      <c r="EQ83" s="131"/>
      <c r="ER83" s="131"/>
      <c r="ES83" s="131"/>
      <c r="ET83" s="131"/>
      <c r="EU83" s="131"/>
      <c r="EV83" s="131"/>
      <c r="EW83" s="131"/>
      <c r="EX83" s="131"/>
      <c r="EY83" s="131"/>
      <c r="EZ83" s="131"/>
      <c r="FA83" s="131"/>
      <c r="FB83" s="131"/>
      <c r="FC83" s="131"/>
      <c r="FD83" s="131"/>
      <c r="FE83" s="131"/>
      <c r="FF83" s="131"/>
      <c r="FG83" s="131"/>
      <c r="FH83" s="131"/>
      <c r="FI83" s="131"/>
      <c r="FJ83" s="131"/>
      <c r="FK83" s="131"/>
      <c r="FL83" s="131"/>
      <c r="FM83" s="131"/>
      <c r="FN83" s="131"/>
      <c r="FO83" s="131"/>
      <c r="FP83" s="131"/>
      <c r="FQ83" s="131"/>
      <c r="FR83" s="131"/>
      <c r="FS83" s="131"/>
      <c r="FT83" s="131"/>
      <c r="FU83" s="131"/>
      <c r="FV83" s="131"/>
      <c r="FW83" s="131"/>
      <c r="FX83" s="131"/>
      <c r="FY83" s="131"/>
      <c r="FZ83" s="131"/>
      <c r="GA83" s="131"/>
      <c r="GB83" s="131"/>
      <c r="GC83" s="131"/>
      <c r="GD83" s="131"/>
      <c r="GE83" s="131"/>
      <c r="GF83" s="131"/>
      <c r="GG83" s="131"/>
      <c r="GH83" s="131"/>
      <c r="GI83" s="131"/>
      <c r="GJ83" s="131"/>
      <c r="GK83" s="131"/>
      <c r="GL83" s="131"/>
      <c r="GM83" s="131"/>
      <c r="GN83" s="131"/>
      <c r="GO83" s="131"/>
      <c r="GP83" s="131"/>
      <c r="GQ83" s="131"/>
      <c r="GR83" s="131"/>
      <c r="GS83" s="131"/>
      <c r="GT83" s="131"/>
      <c r="GU83" s="131"/>
      <c r="GV83" s="131"/>
      <c r="GW83" s="131"/>
      <c r="GX83" s="131"/>
      <c r="GY83" s="131"/>
      <c r="GZ83" s="131"/>
      <c r="HA83" s="131"/>
      <c r="HB83" s="131"/>
      <c r="HC83" s="131"/>
      <c r="HD83" s="131"/>
      <c r="HE83" s="131"/>
      <c r="HF83" s="131"/>
      <c r="HG83" s="131"/>
      <c r="HH83" s="131"/>
      <c r="HI83" s="131"/>
      <c r="HJ83" s="131"/>
      <c r="HK83" s="131"/>
      <c r="HL83" s="131"/>
      <c r="HM83" s="131"/>
      <c r="HN83" s="131"/>
      <c r="HO83" s="131"/>
      <c r="HP83" s="131"/>
      <c r="HQ83" s="131"/>
      <c r="HR83" s="131"/>
    </row>
    <row r="84" spans="1:226" ht="18" customHeight="1">
      <c r="A84" s="906"/>
      <c r="B84" s="228" t="s">
        <v>1473</v>
      </c>
      <c r="C84" s="824">
        <v>1</v>
      </c>
      <c r="D84" s="180" t="s">
        <v>1417</v>
      </c>
      <c r="E84" s="228" t="s">
        <v>806</v>
      </c>
      <c r="F84" s="228" t="s">
        <v>812</v>
      </c>
      <c r="G84" s="228" t="s">
        <v>704</v>
      </c>
      <c r="H84" s="227"/>
      <c r="I84" s="180">
        <v>2016</v>
      </c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  <c r="EC84" s="131"/>
      <c r="ED84" s="131"/>
      <c r="EE84" s="131"/>
      <c r="EF84" s="131"/>
      <c r="EG84" s="131"/>
      <c r="EH84" s="131"/>
      <c r="EI84" s="131"/>
      <c r="EJ84" s="131"/>
      <c r="EK84" s="131"/>
      <c r="EL84" s="131"/>
      <c r="EM84" s="131"/>
      <c r="EN84" s="131"/>
      <c r="EO84" s="131"/>
      <c r="EP84" s="131"/>
      <c r="EQ84" s="131"/>
      <c r="ER84" s="131"/>
      <c r="ES84" s="131"/>
      <c r="ET84" s="131"/>
      <c r="EU84" s="131"/>
      <c r="EV84" s="131"/>
      <c r="EW84" s="131"/>
      <c r="EX84" s="131"/>
      <c r="EY84" s="131"/>
      <c r="EZ84" s="131"/>
      <c r="FA84" s="131"/>
      <c r="FB84" s="131"/>
      <c r="FC84" s="131"/>
      <c r="FD84" s="131"/>
      <c r="FE84" s="131"/>
      <c r="FF84" s="131"/>
      <c r="FG84" s="131"/>
      <c r="FH84" s="131"/>
      <c r="FI84" s="131"/>
      <c r="FJ84" s="131"/>
      <c r="FK84" s="131"/>
      <c r="FL84" s="131"/>
      <c r="FM84" s="131"/>
      <c r="FN84" s="131"/>
      <c r="FO84" s="131"/>
      <c r="FP84" s="131"/>
      <c r="FQ84" s="131"/>
      <c r="FR84" s="131"/>
      <c r="FS84" s="131"/>
      <c r="FT84" s="131"/>
      <c r="FU84" s="131"/>
      <c r="FV84" s="131"/>
      <c r="FW84" s="131"/>
      <c r="FX84" s="131"/>
      <c r="FY84" s="131"/>
      <c r="FZ84" s="131"/>
      <c r="GA84" s="131"/>
      <c r="GB84" s="131"/>
      <c r="GC84" s="131"/>
      <c r="GD84" s="131"/>
      <c r="GE84" s="131"/>
      <c r="GF84" s="131"/>
      <c r="GG84" s="131"/>
      <c r="GH84" s="131"/>
      <c r="GI84" s="131"/>
      <c r="GJ84" s="131"/>
      <c r="GK84" s="131"/>
      <c r="GL84" s="131"/>
      <c r="GM84" s="131"/>
      <c r="GN84" s="131"/>
      <c r="GO84" s="131"/>
      <c r="GP84" s="131"/>
      <c r="GQ84" s="131"/>
      <c r="GR84" s="131"/>
      <c r="GS84" s="131"/>
      <c r="GT84" s="131"/>
      <c r="GU84" s="131"/>
      <c r="GV84" s="131"/>
      <c r="GW84" s="131"/>
      <c r="GX84" s="131"/>
      <c r="GY84" s="131"/>
      <c r="GZ84" s="131"/>
      <c r="HA84" s="131"/>
      <c r="HB84" s="131"/>
      <c r="HC84" s="131"/>
      <c r="HD84" s="131"/>
      <c r="HE84" s="131"/>
      <c r="HF84" s="131"/>
      <c r="HG84" s="131"/>
      <c r="HH84" s="131"/>
      <c r="HI84" s="131"/>
      <c r="HJ84" s="131"/>
      <c r="HK84" s="131"/>
      <c r="HL84" s="131"/>
      <c r="HM84" s="131"/>
      <c r="HN84" s="131"/>
      <c r="HO84" s="131"/>
      <c r="HP84" s="131"/>
      <c r="HQ84" s="131"/>
      <c r="HR84" s="131"/>
    </row>
    <row r="85" spans="1:226" ht="18" customHeight="1">
      <c r="A85" s="906"/>
      <c r="B85" s="228" t="s">
        <v>1419</v>
      </c>
      <c r="C85" s="824">
        <v>1</v>
      </c>
      <c r="D85" s="180" t="s">
        <v>1417</v>
      </c>
      <c r="E85" s="228" t="s">
        <v>1420</v>
      </c>
      <c r="F85" s="228" t="s">
        <v>812</v>
      </c>
      <c r="G85" s="228" t="s">
        <v>704</v>
      </c>
      <c r="H85" s="227"/>
      <c r="I85" s="180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  <c r="EC85" s="131"/>
      <c r="ED85" s="131"/>
      <c r="EE85" s="131"/>
      <c r="EF85" s="131"/>
      <c r="EG85" s="131"/>
      <c r="EH85" s="131"/>
      <c r="EI85" s="131"/>
      <c r="EJ85" s="131"/>
      <c r="EK85" s="131"/>
      <c r="EL85" s="131"/>
      <c r="EM85" s="131"/>
      <c r="EN85" s="131"/>
      <c r="EO85" s="131"/>
      <c r="EP85" s="131"/>
      <c r="EQ85" s="131"/>
      <c r="ER85" s="131"/>
      <c r="ES85" s="131"/>
      <c r="ET85" s="131"/>
      <c r="EU85" s="131"/>
      <c r="EV85" s="131"/>
      <c r="EW85" s="131"/>
      <c r="EX85" s="131"/>
      <c r="EY85" s="131"/>
      <c r="EZ85" s="131"/>
      <c r="FA85" s="131"/>
      <c r="FB85" s="131"/>
      <c r="FC85" s="131"/>
      <c r="FD85" s="131"/>
      <c r="FE85" s="131"/>
      <c r="FF85" s="131"/>
      <c r="FG85" s="131"/>
      <c r="FH85" s="131"/>
      <c r="FI85" s="131"/>
      <c r="FJ85" s="131"/>
      <c r="FK85" s="131"/>
      <c r="FL85" s="131"/>
      <c r="FM85" s="131"/>
      <c r="FN85" s="131"/>
      <c r="FO85" s="131"/>
      <c r="FP85" s="131"/>
      <c r="FQ85" s="131"/>
      <c r="FR85" s="131"/>
      <c r="FS85" s="131"/>
      <c r="FT85" s="131"/>
      <c r="FU85" s="131"/>
      <c r="FV85" s="131"/>
      <c r="FW85" s="131"/>
      <c r="FX85" s="131"/>
      <c r="FY85" s="131"/>
      <c r="FZ85" s="131"/>
      <c r="GA85" s="131"/>
      <c r="GB85" s="131"/>
      <c r="GC85" s="131"/>
      <c r="GD85" s="131"/>
      <c r="GE85" s="131"/>
      <c r="GF85" s="131"/>
      <c r="GG85" s="131"/>
      <c r="GH85" s="131"/>
      <c r="GI85" s="131"/>
      <c r="GJ85" s="131"/>
      <c r="GK85" s="131"/>
      <c r="GL85" s="131"/>
      <c r="GM85" s="131"/>
      <c r="GN85" s="131"/>
      <c r="GO85" s="131"/>
      <c r="GP85" s="131"/>
      <c r="GQ85" s="131"/>
      <c r="GR85" s="131"/>
      <c r="GS85" s="131"/>
      <c r="GT85" s="131"/>
      <c r="GU85" s="131"/>
      <c r="GV85" s="131"/>
      <c r="GW85" s="131"/>
      <c r="GX85" s="131"/>
      <c r="GY85" s="131"/>
      <c r="GZ85" s="131"/>
      <c r="HA85" s="131"/>
      <c r="HB85" s="131"/>
      <c r="HC85" s="131"/>
      <c r="HD85" s="131"/>
      <c r="HE85" s="131"/>
      <c r="HF85" s="131"/>
      <c r="HG85" s="131"/>
      <c r="HH85" s="131"/>
      <c r="HI85" s="131"/>
      <c r="HJ85" s="131"/>
      <c r="HK85" s="131"/>
      <c r="HL85" s="131"/>
      <c r="HM85" s="131"/>
      <c r="HN85" s="131"/>
      <c r="HO85" s="131"/>
      <c r="HP85" s="131"/>
      <c r="HQ85" s="131"/>
      <c r="HR85" s="131"/>
    </row>
    <row r="86" spans="1:226" ht="18" customHeight="1">
      <c r="A86" s="906"/>
      <c r="B86" s="228" t="s">
        <v>702</v>
      </c>
      <c r="C86" s="824">
        <v>2</v>
      </c>
      <c r="D86" s="180" t="s">
        <v>1417</v>
      </c>
      <c r="E86" s="228" t="s">
        <v>1418</v>
      </c>
      <c r="F86" s="228" t="s">
        <v>812</v>
      </c>
      <c r="G86" s="228" t="s">
        <v>704</v>
      </c>
      <c r="H86" s="227"/>
      <c r="I86" s="180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  <c r="EC86" s="131"/>
      <c r="ED86" s="131"/>
      <c r="EE86" s="131"/>
      <c r="EF86" s="131"/>
      <c r="EG86" s="131"/>
      <c r="EH86" s="131"/>
      <c r="EI86" s="131"/>
      <c r="EJ86" s="131"/>
      <c r="EK86" s="131"/>
      <c r="EL86" s="131"/>
      <c r="EM86" s="131"/>
      <c r="EN86" s="131"/>
      <c r="EO86" s="131"/>
      <c r="EP86" s="131"/>
      <c r="EQ86" s="131"/>
      <c r="ER86" s="131"/>
      <c r="ES86" s="131"/>
      <c r="ET86" s="131"/>
      <c r="EU86" s="131"/>
      <c r="EV86" s="131"/>
      <c r="EW86" s="131"/>
      <c r="EX86" s="131"/>
      <c r="EY86" s="131"/>
      <c r="EZ86" s="131"/>
      <c r="FA86" s="131"/>
      <c r="FB86" s="131"/>
      <c r="FC86" s="131"/>
      <c r="FD86" s="131"/>
      <c r="FE86" s="131"/>
      <c r="FF86" s="131"/>
      <c r="FG86" s="131"/>
      <c r="FH86" s="131"/>
      <c r="FI86" s="131"/>
      <c r="FJ86" s="131"/>
      <c r="FK86" s="131"/>
      <c r="FL86" s="131"/>
      <c r="FM86" s="131"/>
      <c r="FN86" s="131"/>
      <c r="FO86" s="131"/>
      <c r="FP86" s="131"/>
      <c r="FQ86" s="131"/>
      <c r="FR86" s="131"/>
      <c r="FS86" s="131"/>
      <c r="FT86" s="131"/>
      <c r="FU86" s="131"/>
      <c r="FV86" s="131"/>
      <c r="FW86" s="131"/>
      <c r="FX86" s="131"/>
      <c r="FY86" s="131"/>
      <c r="FZ86" s="131"/>
      <c r="GA86" s="131"/>
      <c r="GB86" s="131"/>
      <c r="GC86" s="131"/>
      <c r="GD86" s="131"/>
      <c r="GE86" s="131"/>
      <c r="GF86" s="131"/>
      <c r="GG86" s="131"/>
      <c r="GH86" s="131"/>
      <c r="GI86" s="131"/>
      <c r="GJ86" s="131"/>
      <c r="GK86" s="131"/>
      <c r="GL86" s="131"/>
      <c r="GM86" s="131"/>
      <c r="GN86" s="131"/>
      <c r="GO86" s="131"/>
      <c r="GP86" s="131"/>
      <c r="GQ86" s="131"/>
      <c r="GR86" s="131"/>
      <c r="GS86" s="131"/>
      <c r="GT86" s="131"/>
      <c r="GU86" s="131"/>
      <c r="GV86" s="131"/>
      <c r="GW86" s="131"/>
      <c r="GX86" s="131"/>
      <c r="GY86" s="131"/>
      <c r="GZ86" s="131"/>
      <c r="HA86" s="131"/>
      <c r="HB86" s="131"/>
      <c r="HC86" s="131"/>
      <c r="HD86" s="131"/>
      <c r="HE86" s="131"/>
      <c r="HF86" s="131"/>
      <c r="HG86" s="131"/>
      <c r="HH86" s="131"/>
      <c r="HI86" s="131"/>
      <c r="HJ86" s="131"/>
      <c r="HK86" s="131"/>
      <c r="HL86" s="131"/>
      <c r="HM86" s="131"/>
      <c r="HN86" s="131"/>
      <c r="HO86" s="131"/>
      <c r="HP86" s="131"/>
      <c r="HQ86" s="131"/>
      <c r="HR86" s="131"/>
    </row>
    <row r="87" spans="1:226" ht="18" customHeight="1">
      <c r="A87" s="906"/>
      <c r="B87" s="228" t="s">
        <v>1421</v>
      </c>
      <c r="C87" s="824">
        <v>1</v>
      </c>
      <c r="D87" s="180" t="s">
        <v>1411</v>
      </c>
      <c r="E87" s="228" t="s">
        <v>1422</v>
      </c>
      <c r="F87" s="228" t="s">
        <v>812</v>
      </c>
      <c r="G87" s="228" t="s">
        <v>704</v>
      </c>
      <c r="H87" s="227"/>
      <c r="I87" s="180">
        <v>2018</v>
      </c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  <c r="EC87" s="131"/>
      <c r="ED87" s="131"/>
      <c r="EE87" s="131"/>
      <c r="EF87" s="131"/>
      <c r="EG87" s="131"/>
      <c r="EH87" s="131"/>
      <c r="EI87" s="131"/>
      <c r="EJ87" s="131"/>
      <c r="EK87" s="131"/>
      <c r="EL87" s="131"/>
      <c r="EM87" s="131"/>
      <c r="EN87" s="131"/>
      <c r="EO87" s="131"/>
      <c r="EP87" s="131"/>
      <c r="EQ87" s="131"/>
      <c r="ER87" s="131"/>
      <c r="ES87" s="131"/>
      <c r="ET87" s="131"/>
      <c r="EU87" s="131"/>
      <c r="EV87" s="131"/>
      <c r="EW87" s="131"/>
      <c r="EX87" s="131"/>
      <c r="EY87" s="131"/>
      <c r="EZ87" s="131"/>
      <c r="FA87" s="131"/>
      <c r="FB87" s="131"/>
      <c r="FC87" s="131"/>
      <c r="FD87" s="131"/>
      <c r="FE87" s="131"/>
      <c r="FF87" s="131"/>
      <c r="FG87" s="131"/>
      <c r="FH87" s="131"/>
      <c r="FI87" s="131"/>
      <c r="FJ87" s="131"/>
      <c r="FK87" s="131"/>
      <c r="FL87" s="131"/>
      <c r="FM87" s="131"/>
      <c r="FN87" s="131"/>
      <c r="FO87" s="131"/>
      <c r="FP87" s="131"/>
      <c r="FQ87" s="131"/>
      <c r="FR87" s="131"/>
      <c r="FS87" s="131"/>
      <c r="FT87" s="131"/>
      <c r="FU87" s="131"/>
      <c r="FV87" s="131"/>
      <c r="FW87" s="131"/>
      <c r="FX87" s="131"/>
      <c r="FY87" s="131"/>
      <c r="FZ87" s="131"/>
      <c r="GA87" s="131"/>
      <c r="GB87" s="131"/>
      <c r="GC87" s="131"/>
      <c r="GD87" s="131"/>
      <c r="GE87" s="131"/>
      <c r="GF87" s="131"/>
      <c r="GG87" s="131"/>
      <c r="GH87" s="131"/>
      <c r="GI87" s="131"/>
      <c r="GJ87" s="131"/>
      <c r="GK87" s="131"/>
      <c r="GL87" s="131"/>
      <c r="GM87" s="131"/>
      <c r="GN87" s="131"/>
      <c r="GO87" s="131"/>
      <c r="GP87" s="131"/>
      <c r="GQ87" s="131"/>
      <c r="GR87" s="131"/>
      <c r="GS87" s="131"/>
      <c r="GT87" s="131"/>
      <c r="GU87" s="131"/>
      <c r="GV87" s="131"/>
      <c r="GW87" s="131"/>
      <c r="GX87" s="131"/>
      <c r="GY87" s="131"/>
      <c r="GZ87" s="131"/>
      <c r="HA87" s="131"/>
      <c r="HB87" s="131"/>
      <c r="HC87" s="131"/>
      <c r="HD87" s="131"/>
      <c r="HE87" s="131"/>
      <c r="HF87" s="131"/>
      <c r="HG87" s="131"/>
      <c r="HH87" s="131"/>
      <c r="HI87" s="131"/>
      <c r="HJ87" s="131"/>
      <c r="HK87" s="131"/>
      <c r="HL87" s="131"/>
      <c r="HM87" s="131"/>
      <c r="HN87" s="131"/>
      <c r="HO87" s="131"/>
      <c r="HP87" s="131"/>
      <c r="HQ87" s="131"/>
      <c r="HR87" s="131"/>
    </row>
    <row r="88" spans="1:226" ht="18" customHeight="1">
      <c r="A88" s="906" t="s">
        <v>513</v>
      </c>
      <c r="B88" s="228" t="s">
        <v>1607</v>
      </c>
      <c r="C88" s="824">
        <v>1</v>
      </c>
      <c r="D88" s="180" t="s">
        <v>697</v>
      </c>
      <c r="E88" s="228" t="s">
        <v>1375</v>
      </c>
      <c r="F88" s="228" t="s">
        <v>812</v>
      </c>
      <c r="G88" s="228" t="s">
        <v>704</v>
      </c>
      <c r="H88" s="227"/>
      <c r="I88" s="180">
        <v>2014</v>
      </c>
      <c r="J88" s="84">
        <v>87</v>
      </c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  <c r="EC88" s="131"/>
      <c r="ED88" s="131"/>
      <c r="EE88" s="131"/>
      <c r="EF88" s="131"/>
      <c r="EG88" s="131"/>
      <c r="EH88" s="131"/>
      <c r="EI88" s="131"/>
      <c r="EJ88" s="131"/>
      <c r="EK88" s="131"/>
      <c r="EL88" s="131"/>
      <c r="EM88" s="131"/>
      <c r="EN88" s="131"/>
      <c r="EO88" s="131"/>
      <c r="EP88" s="131"/>
      <c r="EQ88" s="131"/>
      <c r="ER88" s="131"/>
      <c r="ES88" s="131"/>
      <c r="ET88" s="131"/>
      <c r="EU88" s="131"/>
      <c r="EV88" s="131"/>
      <c r="EW88" s="131"/>
      <c r="EX88" s="131"/>
      <c r="EY88" s="131"/>
      <c r="EZ88" s="131"/>
      <c r="FA88" s="131"/>
      <c r="FB88" s="131"/>
      <c r="FC88" s="131"/>
      <c r="FD88" s="131"/>
      <c r="FE88" s="131"/>
      <c r="FF88" s="131"/>
      <c r="FG88" s="131"/>
      <c r="FH88" s="131"/>
      <c r="FI88" s="131"/>
      <c r="FJ88" s="131"/>
      <c r="FK88" s="131"/>
      <c r="FL88" s="131"/>
      <c r="FM88" s="131"/>
      <c r="FN88" s="131"/>
      <c r="FO88" s="131"/>
      <c r="FP88" s="131"/>
      <c r="FQ88" s="131"/>
      <c r="FR88" s="131"/>
      <c r="FS88" s="131"/>
      <c r="FT88" s="131"/>
      <c r="FU88" s="131"/>
      <c r="FV88" s="131"/>
      <c r="FW88" s="131"/>
      <c r="FX88" s="131"/>
      <c r="FY88" s="131"/>
      <c r="FZ88" s="131"/>
      <c r="GA88" s="131"/>
      <c r="GB88" s="131"/>
      <c r="GC88" s="131"/>
      <c r="GD88" s="131"/>
      <c r="GE88" s="131"/>
      <c r="GF88" s="131"/>
      <c r="GG88" s="131"/>
      <c r="GH88" s="131"/>
      <c r="GI88" s="131"/>
      <c r="GJ88" s="131"/>
      <c r="GK88" s="131"/>
      <c r="GL88" s="131"/>
      <c r="GM88" s="131"/>
      <c r="GN88" s="131"/>
      <c r="GO88" s="131"/>
      <c r="GP88" s="131"/>
      <c r="GQ88" s="131"/>
      <c r="GR88" s="131"/>
      <c r="GS88" s="131"/>
      <c r="GT88" s="131"/>
      <c r="GU88" s="131"/>
      <c r="GV88" s="131"/>
      <c r="GW88" s="131"/>
      <c r="GX88" s="131"/>
      <c r="GY88" s="131"/>
      <c r="GZ88" s="131"/>
      <c r="HA88" s="131"/>
      <c r="HB88" s="131"/>
      <c r="HC88" s="131"/>
      <c r="HD88" s="131"/>
      <c r="HE88" s="131"/>
      <c r="HF88" s="131"/>
      <c r="HG88" s="131"/>
      <c r="HH88" s="131"/>
      <c r="HI88" s="131"/>
      <c r="HJ88" s="131"/>
      <c r="HK88" s="131"/>
      <c r="HL88" s="131"/>
      <c r="HM88" s="131"/>
      <c r="HN88" s="131"/>
      <c r="HO88" s="131"/>
      <c r="HP88" s="131"/>
      <c r="HQ88" s="131"/>
      <c r="HR88" s="131"/>
    </row>
    <row r="89" spans="1:226" ht="25.5" customHeight="1">
      <c r="A89" s="906"/>
      <c r="B89" s="228" t="s">
        <v>1377</v>
      </c>
      <c r="C89" s="824">
        <v>1</v>
      </c>
      <c r="D89" s="180" t="s">
        <v>698</v>
      </c>
      <c r="E89" s="228" t="s">
        <v>1376</v>
      </c>
      <c r="F89" s="228" t="s">
        <v>812</v>
      </c>
      <c r="G89" s="228" t="s">
        <v>1380</v>
      </c>
      <c r="H89" s="227"/>
      <c r="I89" s="180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  <c r="EC89" s="131"/>
      <c r="ED89" s="131"/>
      <c r="EE89" s="131"/>
      <c r="EF89" s="131"/>
      <c r="EG89" s="131"/>
      <c r="EH89" s="131"/>
      <c r="EI89" s="131"/>
      <c r="EJ89" s="131"/>
      <c r="EK89" s="131"/>
      <c r="EL89" s="131"/>
      <c r="EM89" s="131"/>
      <c r="EN89" s="131"/>
      <c r="EO89" s="131"/>
      <c r="EP89" s="131"/>
      <c r="EQ89" s="131"/>
      <c r="ER89" s="131"/>
      <c r="ES89" s="131"/>
      <c r="ET89" s="131"/>
      <c r="EU89" s="131"/>
      <c r="EV89" s="131"/>
      <c r="EW89" s="131"/>
      <c r="EX89" s="131"/>
      <c r="EY89" s="131"/>
      <c r="EZ89" s="131"/>
      <c r="FA89" s="131"/>
      <c r="FB89" s="131"/>
      <c r="FC89" s="131"/>
      <c r="FD89" s="131"/>
      <c r="FE89" s="131"/>
      <c r="FF89" s="131"/>
      <c r="FG89" s="131"/>
      <c r="FH89" s="131"/>
      <c r="FI89" s="131"/>
      <c r="FJ89" s="131"/>
      <c r="FK89" s="131"/>
      <c r="FL89" s="131"/>
      <c r="FM89" s="131"/>
      <c r="FN89" s="131"/>
      <c r="FO89" s="131"/>
      <c r="FP89" s="131"/>
      <c r="FQ89" s="131"/>
      <c r="FR89" s="131"/>
      <c r="FS89" s="131"/>
      <c r="FT89" s="131"/>
      <c r="FU89" s="131"/>
      <c r="FV89" s="131"/>
      <c r="FW89" s="131"/>
      <c r="FX89" s="131"/>
      <c r="FY89" s="131"/>
      <c r="FZ89" s="131"/>
      <c r="GA89" s="131"/>
      <c r="GB89" s="131"/>
      <c r="GC89" s="131"/>
      <c r="GD89" s="131"/>
      <c r="GE89" s="131"/>
      <c r="GF89" s="131"/>
      <c r="GG89" s="131"/>
      <c r="GH89" s="131"/>
      <c r="GI89" s="131"/>
      <c r="GJ89" s="131"/>
      <c r="GK89" s="131"/>
      <c r="GL89" s="131"/>
      <c r="GM89" s="131"/>
      <c r="GN89" s="131"/>
      <c r="GO89" s="131"/>
      <c r="GP89" s="131"/>
      <c r="GQ89" s="131"/>
      <c r="GR89" s="131"/>
      <c r="GS89" s="131"/>
      <c r="GT89" s="131"/>
      <c r="GU89" s="131"/>
      <c r="GV89" s="131"/>
      <c r="GW89" s="131"/>
      <c r="GX89" s="131"/>
      <c r="GY89" s="131"/>
      <c r="GZ89" s="131"/>
      <c r="HA89" s="131"/>
      <c r="HB89" s="131"/>
      <c r="HC89" s="131"/>
      <c r="HD89" s="131"/>
      <c r="HE89" s="131"/>
      <c r="HF89" s="131"/>
      <c r="HG89" s="131"/>
      <c r="HH89" s="131"/>
      <c r="HI89" s="131"/>
      <c r="HJ89" s="131"/>
      <c r="HK89" s="131"/>
      <c r="HL89" s="131"/>
      <c r="HM89" s="131"/>
      <c r="HN89" s="131"/>
      <c r="HO89" s="131"/>
      <c r="HP89" s="131"/>
      <c r="HQ89" s="131"/>
      <c r="HR89" s="131"/>
    </row>
    <row r="90" spans="1:226" ht="27" customHeight="1">
      <c r="A90" s="906"/>
      <c r="B90" s="228" t="s">
        <v>1378</v>
      </c>
      <c r="C90" s="824">
        <v>1</v>
      </c>
      <c r="D90" s="180" t="s">
        <v>699</v>
      </c>
      <c r="E90" s="228" t="s">
        <v>1376</v>
      </c>
      <c r="F90" s="228" t="s">
        <v>812</v>
      </c>
      <c r="G90" s="184" t="s">
        <v>1380</v>
      </c>
      <c r="H90" s="227"/>
      <c r="I90" s="180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  <c r="EC90" s="131"/>
      <c r="ED90" s="131"/>
      <c r="EE90" s="131"/>
      <c r="EF90" s="131"/>
      <c r="EG90" s="131"/>
      <c r="EH90" s="131"/>
      <c r="EI90" s="131"/>
      <c r="EJ90" s="131"/>
      <c r="EK90" s="131"/>
      <c r="EL90" s="131"/>
      <c r="EM90" s="131"/>
      <c r="EN90" s="131"/>
      <c r="EO90" s="131"/>
      <c r="EP90" s="131"/>
      <c r="EQ90" s="131"/>
      <c r="ER90" s="131"/>
      <c r="ES90" s="131"/>
      <c r="ET90" s="131"/>
      <c r="EU90" s="131"/>
      <c r="EV90" s="131"/>
      <c r="EW90" s="131"/>
      <c r="EX90" s="131"/>
      <c r="EY90" s="131"/>
      <c r="EZ90" s="131"/>
      <c r="FA90" s="131"/>
      <c r="FB90" s="131"/>
      <c r="FC90" s="131"/>
      <c r="FD90" s="131"/>
      <c r="FE90" s="131"/>
      <c r="FF90" s="131"/>
      <c r="FG90" s="131"/>
      <c r="FH90" s="131"/>
      <c r="FI90" s="131"/>
      <c r="FJ90" s="131"/>
      <c r="FK90" s="131"/>
      <c r="FL90" s="131"/>
      <c r="FM90" s="131"/>
      <c r="FN90" s="131"/>
      <c r="FO90" s="131"/>
      <c r="FP90" s="131"/>
      <c r="FQ90" s="131"/>
      <c r="FR90" s="131"/>
      <c r="FS90" s="131"/>
      <c r="FT90" s="131"/>
      <c r="FU90" s="131"/>
      <c r="FV90" s="131"/>
      <c r="FW90" s="131"/>
      <c r="FX90" s="131"/>
      <c r="FY90" s="131"/>
      <c r="FZ90" s="131"/>
      <c r="GA90" s="131"/>
      <c r="GB90" s="131"/>
      <c r="GC90" s="131"/>
      <c r="GD90" s="131"/>
      <c r="GE90" s="131"/>
      <c r="GF90" s="131"/>
      <c r="GG90" s="131"/>
      <c r="GH90" s="131"/>
      <c r="GI90" s="131"/>
      <c r="GJ90" s="131"/>
      <c r="GK90" s="131"/>
      <c r="GL90" s="131"/>
      <c r="GM90" s="131"/>
      <c r="GN90" s="131"/>
      <c r="GO90" s="131"/>
      <c r="GP90" s="131"/>
      <c r="GQ90" s="131"/>
      <c r="GR90" s="131"/>
      <c r="GS90" s="131"/>
      <c r="GT90" s="131"/>
      <c r="GU90" s="131"/>
      <c r="GV90" s="131"/>
      <c r="GW90" s="131"/>
      <c r="GX90" s="131"/>
      <c r="GY90" s="131"/>
      <c r="GZ90" s="131"/>
      <c r="HA90" s="131"/>
      <c r="HB90" s="131"/>
      <c r="HC90" s="131"/>
      <c r="HD90" s="131"/>
      <c r="HE90" s="131"/>
      <c r="HF90" s="131"/>
      <c r="HG90" s="131"/>
      <c r="HH90" s="131"/>
      <c r="HI90" s="131"/>
      <c r="HJ90" s="131"/>
      <c r="HK90" s="131"/>
      <c r="HL90" s="131"/>
      <c r="HM90" s="131"/>
      <c r="HN90" s="131"/>
      <c r="HO90" s="131"/>
      <c r="HP90" s="131"/>
      <c r="HQ90" s="131"/>
      <c r="HR90" s="131"/>
    </row>
    <row r="91" spans="1:226" ht="27.75" customHeight="1">
      <c r="A91" s="906"/>
      <c r="B91" s="228" t="s">
        <v>1379</v>
      </c>
      <c r="C91" s="824">
        <v>1</v>
      </c>
      <c r="D91" s="180" t="s">
        <v>700</v>
      </c>
      <c r="E91" s="228" t="s">
        <v>1376</v>
      </c>
      <c r="F91" s="228" t="s">
        <v>812</v>
      </c>
      <c r="G91" s="228" t="s">
        <v>704</v>
      </c>
      <c r="H91" s="227"/>
      <c r="I91" s="180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  <c r="EC91" s="131"/>
      <c r="ED91" s="131"/>
      <c r="EE91" s="131"/>
      <c r="EF91" s="131"/>
      <c r="EG91" s="131"/>
      <c r="EH91" s="131"/>
      <c r="EI91" s="131"/>
      <c r="EJ91" s="131"/>
      <c r="EK91" s="131"/>
      <c r="EL91" s="131"/>
      <c r="EM91" s="131"/>
      <c r="EN91" s="131"/>
      <c r="EO91" s="131"/>
      <c r="EP91" s="131"/>
      <c r="EQ91" s="131"/>
      <c r="ER91" s="131"/>
      <c r="ES91" s="131"/>
      <c r="ET91" s="131"/>
      <c r="EU91" s="131"/>
      <c r="EV91" s="131"/>
      <c r="EW91" s="131"/>
      <c r="EX91" s="131"/>
      <c r="EY91" s="131"/>
      <c r="EZ91" s="131"/>
      <c r="FA91" s="131"/>
      <c r="FB91" s="131"/>
      <c r="FC91" s="131"/>
      <c r="FD91" s="131"/>
      <c r="FE91" s="131"/>
      <c r="FF91" s="131"/>
      <c r="FG91" s="131"/>
      <c r="FH91" s="131"/>
      <c r="FI91" s="131"/>
      <c r="FJ91" s="131"/>
      <c r="FK91" s="131"/>
      <c r="FL91" s="131"/>
      <c r="FM91" s="131"/>
      <c r="FN91" s="131"/>
      <c r="FO91" s="131"/>
      <c r="FP91" s="131"/>
      <c r="FQ91" s="131"/>
      <c r="FR91" s="131"/>
      <c r="FS91" s="131"/>
      <c r="FT91" s="131"/>
      <c r="FU91" s="131"/>
      <c r="FV91" s="131"/>
      <c r="FW91" s="131"/>
      <c r="FX91" s="131"/>
      <c r="FY91" s="131"/>
      <c r="FZ91" s="131"/>
      <c r="GA91" s="131"/>
      <c r="GB91" s="131"/>
      <c r="GC91" s="131"/>
      <c r="GD91" s="131"/>
      <c r="GE91" s="131"/>
      <c r="GF91" s="131"/>
      <c r="GG91" s="131"/>
      <c r="GH91" s="131"/>
      <c r="GI91" s="131"/>
      <c r="GJ91" s="131"/>
      <c r="GK91" s="131"/>
      <c r="GL91" s="131"/>
      <c r="GM91" s="131"/>
      <c r="GN91" s="131"/>
      <c r="GO91" s="131"/>
      <c r="GP91" s="131"/>
      <c r="GQ91" s="131"/>
      <c r="GR91" s="131"/>
      <c r="GS91" s="131"/>
      <c r="GT91" s="131"/>
      <c r="GU91" s="131"/>
      <c r="GV91" s="131"/>
      <c r="GW91" s="131"/>
      <c r="GX91" s="131"/>
      <c r="GY91" s="131"/>
      <c r="GZ91" s="131"/>
      <c r="HA91" s="131"/>
      <c r="HB91" s="131"/>
      <c r="HC91" s="131"/>
      <c r="HD91" s="131"/>
      <c r="HE91" s="131"/>
      <c r="HF91" s="131"/>
      <c r="HG91" s="131"/>
      <c r="HH91" s="131"/>
      <c r="HI91" s="131"/>
      <c r="HJ91" s="131"/>
      <c r="HK91" s="131"/>
      <c r="HL91" s="131"/>
      <c r="HM91" s="131"/>
      <c r="HN91" s="131"/>
      <c r="HO91" s="131"/>
      <c r="HP91" s="131"/>
      <c r="HQ91" s="131"/>
      <c r="HR91" s="131"/>
    </row>
    <row r="92" spans="1:226" ht="18" customHeight="1">
      <c r="A92" s="906"/>
      <c r="B92" s="228" t="s">
        <v>1381</v>
      </c>
      <c r="C92" s="824">
        <v>1</v>
      </c>
      <c r="D92" s="180" t="s">
        <v>1382</v>
      </c>
      <c r="E92" s="228" t="s">
        <v>1376</v>
      </c>
      <c r="F92" s="228" t="s">
        <v>812</v>
      </c>
      <c r="G92" s="228" t="s">
        <v>704</v>
      </c>
      <c r="H92" s="227"/>
      <c r="I92" s="180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  <c r="EC92" s="131"/>
      <c r="ED92" s="131"/>
      <c r="EE92" s="131"/>
      <c r="EF92" s="131"/>
      <c r="EG92" s="131"/>
      <c r="EH92" s="131"/>
      <c r="EI92" s="131"/>
      <c r="EJ92" s="131"/>
      <c r="EK92" s="131"/>
      <c r="EL92" s="131"/>
      <c r="EM92" s="131"/>
      <c r="EN92" s="131"/>
      <c r="EO92" s="131"/>
      <c r="EP92" s="131"/>
      <c r="EQ92" s="131"/>
      <c r="ER92" s="131"/>
      <c r="ES92" s="131"/>
      <c r="ET92" s="131"/>
      <c r="EU92" s="131"/>
      <c r="EV92" s="131"/>
      <c r="EW92" s="131"/>
      <c r="EX92" s="131"/>
      <c r="EY92" s="131"/>
      <c r="EZ92" s="131"/>
      <c r="FA92" s="131"/>
      <c r="FB92" s="131"/>
      <c r="FC92" s="131"/>
      <c r="FD92" s="131"/>
      <c r="FE92" s="131"/>
      <c r="FF92" s="131"/>
      <c r="FG92" s="131"/>
      <c r="FH92" s="131"/>
      <c r="FI92" s="131"/>
      <c r="FJ92" s="131"/>
      <c r="FK92" s="131"/>
      <c r="FL92" s="131"/>
      <c r="FM92" s="131"/>
      <c r="FN92" s="131"/>
      <c r="FO92" s="131"/>
      <c r="FP92" s="131"/>
      <c r="FQ92" s="131"/>
      <c r="FR92" s="131"/>
      <c r="FS92" s="131"/>
      <c r="FT92" s="131"/>
      <c r="FU92" s="131"/>
      <c r="FV92" s="131"/>
      <c r="FW92" s="131"/>
      <c r="FX92" s="131"/>
      <c r="FY92" s="131"/>
      <c r="FZ92" s="131"/>
      <c r="GA92" s="131"/>
      <c r="GB92" s="131"/>
      <c r="GC92" s="131"/>
      <c r="GD92" s="131"/>
      <c r="GE92" s="131"/>
      <c r="GF92" s="131"/>
      <c r="GG92" s="131"/>
      <c r="GH92" s="131"/>
      <c r="GI92" s="131"/>
      <c r="GJ92" s="131"/>
      <c r="GK92" s="131"/>
      <c r="GL92" s="131"/>
      <c r="GM92" s="131"/>
      <c r="GN92" s="131"/>
      <c r="GO92" s="131"/>
      <c r="GP92" s="131"/>
      <c r="GQ92" s="131"/>
      <c r="GR92" s="131"/>
      <c r="GS92" s="131"/>
      <c r="GT92" s="131"/>
      <c r="GU92" s="131"/>
      <c r="GV92" s="131"/>
      <c r="GW92" s="131"/>
      <c r="GX92" s="131"/>
      <c r="GY92" s="131"/>
      <c r="GZ92" s="131"/>
      <c r="HA92" s="131"/>
      <c r="HB92" s="131"/>
      <c r="HC92" s="131"/>
      <c r="HD92" s="131"/>
      <c r="HE92" s="131"/>
      <c r="HF92" s="131"/>
      <c r="HG92" s="131"/>
      <c r="HH92" s="131"/>
      <c r="HI92" s="131"/>
      <c r="HJ92" s="131"/>
      <c r="HK92" s="131"/>
      <c r="HL92" s="131"/>
      <c r="HM92" s="131"/>
      <c r="HN92" s="131"/>
      <c r="HO92" s="131"/>
      <c r="HP92" s="131"/>
      <c r="HQ92" s="131"/>
      <c r="HR92" s="131"/>
    </row>
    <row r="93" spans="1:226" ht="16.5" customHeight="1">
      <c r="A93" s="906"/>
      <c r="B93" s="228" t="s">
        <v>1383</v>
      </c>
      <c r="C93" s="824">
        <v>1</v>
      </c>
      <c r="D93" s="180" t="s">
        <v>1382</v>
      </c>
      <c r="E93" s="228" t="s">
        <v>1376</v>
      </c>
      <c r="F93" s="228" t="s">
        <v>812</v>
      </c>
      <c r="G93" s="228" t="s">
        <v>704</v>
      </c>
      <c r="H93" s="227"/>
      <c r="I93" s="180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1"/>
      <c r="EX93" s="131"/>
      <c r="EY93" s="131"/>
      <c r="EZ93" s="131"/>
      <c r="FA93" s="131"/>
      <c r="FB93" s="131"/>
      <c r="FC93" s="131"/>
      <c r="FD93" s="131"/>
      <c r="FE93" s="131"/>
      <c r="FF93" s="131"/>
      <c r="FG93" s="131"/>
      <c r="FH93" s="131"/>
      <c r="FI93" s="131"/>
      <c r="FJ93" s="131"/>
      <c r="FK93" s="131"/>
      <c r="FL93" s="131"/>
      <c r="FM93" s="131"/>
      <c r="FN93" s="131"/>
      <c r="FO93" s="131"/>
      <c r="FP93" s="131"/>
      <c r="FQ93" s="131"/>
      <c r="FR93" s="131"/>
      <c r="FS93" s="131"/>
      <c r="FT93" s="131"/>
      <c r="FU93" s="131"/>
      <c r="FV93" s="131"/>
      <c r="FW93" s="131"/>
      <c r="FX93" s="131"/>
      <c r="FY93" s="131"/>
      <c r="FZ93" s="131"/>
      <c r="GA93" s="131"/>
      <c r="GB93" s="131"/>
      <c r="GC93" s="131"/>
      <c r="GD93" s="131"/>
      <c r="GE93" s="131"/>
      <c r="GF93" s="131"/>
      <c r="GG93" s="131"/>
      <c r="GH93" s="131"/>
      <c r="GI93" s="131"/>
      <c r="GJ93" s="131"/>
      <c r="GK93" s="131"/>
      <c r="GL93" s="131"/>
      <c r="GM93" s="131"/>
      <c r="GN93" s="131"/>
      <c r="GO93" s="131"/>
      <c r="GP93" s="131"/>
      <c r="GQ93" s="131"/>
      <c r="GR93" s="131"/>
      <c r="GS93" s="131"/>
      <c r="GT93" s="131"/>
      <c r="GU93" s="131"/>
      <c r="GV93" s="131"/>
      <c r="GW93" s="131"/>
      <c r="GX93" s="131"/>
      <c r="GY93" s="131"/>
      <c r="GZ93" s="131"/>
      <c r="HA93" s="131"/>
      <c r="HB93" s="131"/>
      <c r="HC93" s="131"/>
      <c r="HD93" s="131"/>
      <c r="HE93" s="131"/>
      <c r="HF93" s="131"/>
      <c r="HG93" s="131"/>
      <c r="HH93" s="131"/>
      <c r="HI93" s="131"/>
      <c r="HJ93" s="131"/>
      <c r="HK93" s="131"/>
      <c r="HL93" s="131"/>
      <c r="HM93" s="131"/>
      <c r="HN93" s="131"/>
      <c r="HO93" s="131"/>
      <c r="HP93" s="131"/>
      <c r="HQ93" s="131"/>
      <c r="HR93" s="131"/>
    </row>
    <row r="94" spans="1:226" ht="17.25" customHeight="1">
      <c r="A94" s="906"/>
      <c r="B94" s="228" t="s">
        <v>1384</v>
      </c>
      <c r="C94" s="824">
        <v>1</v>
      </c>
      <c r="D94" s="180" t="s">
        <v>701</v>
      </c>
      <c r="E94" s="228" t="s">
        <v>1187</v>
      </c>
      <c r="F94" s="228" t="s">
        <v>812</v>
      </c>
      <c r="G94" s="228" t="s">
        <v>704</v>
      </c>
      <c r="H94" s="227"/>
      <c r="I94" s="180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  <c r="EC94" s="131"/>
      <c r="ED94" s="131"/>
      <c r="EE94" s="131"/>
      <c r="EF94" s="131"/>
      <c r="EG94" s="131"/>
      <c r="EH94" s="131"/>
      <c r="EI94" s="131"/>
      <c r="EJ94" s="131"/>
      <c r="EK94" s="131"/>
      <c r="EL94" s="131"/>
      <c r="EM94" s="131"/>
      <c r="EN94" s="131"/>
      <c r="EO94" s="131"/>
      <c r="EP94" s="131"/>
      <c r="EQ94" s="131"/>
      <c r="ER94" s="131"/>
      <c r="ES94" s="131"/>
      <c r="ET94" s="131"/>
      <c r="EU94" s="131"/>
      <c r="EV94" s="131"/>
      <c r="EW94" s="131"/>
      <c r="EX94" s="131"/>
      <c r="EY94" s="131"/>
      <c r="EZ94" s="131"/>
      <c r="FA94" s="131"/>
      <c r="FB94" s="131"/>
      <c r="FC94" s="131"/>
      <c r="FD94" s="131"/>
      <c r="FE94" s="131"/>
      <c r="FF94" s="131"/>
      <c r="FG94" s="131"/>
      <c r="FH94" s="131"/>
      <c r="FI94" s="131"/>
      <c r="FJ94" s="131"/>
      <c r="FK94" s="131"/>
      <c r="FL94" s="131"/>
      <c r="FM94" s="131"/>
      <c r="FN94" s="131"/>
      <c r="FO94" s="131"/>
      <c r="FP94" s="131"/>
      <c r="FQ94" s="131"/>
      <c r="FR94" s="131"/>
      <c r="FS94" s="131"/>
      <c r="FT94" s="131"/>
      <c r="FU94" s="131"/>
      <c r="FV94" s="131"/>
      <c r="FW94" s="131"/>
      <c r="FX94" s="131"/>
      <c r="FY94" s="131"/>
      <c r="FZ94" s="131"/>
      <c r="GA94" s="131"/>
      <c r="GB94" s="131"/>
      <c r="GC94" s="131"/>
      <c r="GD94" s="131"/>
      <c r="GE94" s="131"/>
      <c r="GF94" s="131"/>
      <c r="GG94" s="131"/>
      <c r="GH94" s="131"/>
      <c r="GI94" s="131"/>
      <c r="GJ94" s="131"/>
      <c r="GK94" s="131"/>
      <c r="GL94" s="131"/>
      <c r="GM94" s="131"/>
      <c r="GN94" s="131"/>
      <c r="GO94" s="131"/>
      <c r="GP94" s="131"/>
      <c r="GQ94" s="131"/>
      <c r="GR94" s="131"/>
      <c r="GS94" s="131"/>
      <c r="GT94" s="131"/>
      <c r="GU94" s="131"/>
      <c r="GV94" s="131"/>
      <c r="GW94" s="131"/>
      <c r="GX94" s="131"/>
      <c r="GY94" s="131"/>
      <c r="GZ94" s="131"/>
      <c r="HA94" s="131"/>
      <c r="HB94" s="131"/>
      <c r="HC94" s="131"/>
      <c r="HD94" s="131"/>
      <c r="HE94" s="131"/>
      <c r="HF94" s="131"/>
      <c r="HG94" s="131"/>
      <c r="HH94" s="131"/>
      <c r="HI94" s="131"/>
      <c r="HJ94" s="131"/>
      <c r="HK94" s="131"/>
      <c r="HL94" s="131"/>
      <c r="HM94" s="131"/>
      <c r="HN94" s="131"/>
      <c r="HO94" s="131"/>
      <c r="HP94" s="131"/>
      <c r="HQ94" s="131"/>
      <c r="HR94" s="131"/>
    </row>
    <row r="95" spans="1:226" ht="15" customHeight="1">
      <c r="A95" s="906" t="s">
        <v>648</v>
      </c>
      <c r="B95" s="228" t="s">
        <v>1433</v>
      </c>
      <c r="C95" s="824">
        <v>1</v>
      </c>
      <c r="D95" s="180" t="s">
        <v>695</v>
      </c>
      <c r="E95" s="228" t="s">
        <v>816</v>
      </c>
      <c r="F95" s="228" t="s">
        <v>812</v>
      </c>
      <c r="G95" s="228" t="s">
        <v>704</v>
      </c>
      <c r="H95" s="227"/>
      <c r="I95" s="180">
        <v>2013</v>
      </c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  <c r="EC95" s="131"/>
      <c r="ED95" s="131"/>
      <c r="EE95" s="131"/>
      <c r="EF95" s="131"/>
      <c r="EG95" s="131"/>
      <c r="EH95" s="131"/>
      <c r="EI95" s="131"/>
      <c r="EJ95" s="131"/>
      <c r="EK95" s="131"/>
      <c r="EL95" s="131"/>
      <c r="EM95" s="131"/>
      <c r="EN95" s="131"/>
      <c r="EO95" s="131"/>
      <c r="EP95" s="131"/>
      <c r="EQ95" s="131"/>
      <c r="ER95" s="131"/>
      <c r="ES95" s="131"/>
      <c r="ET95" s="131"/>
      <c r="EU95" s="131"/>
      <c r="EV95" s="131"/>
      <c r="EW95" s="131"/>
      <c r="EX95" s="131"/>
      <c r="EY95" s="131"/>
      <c r="EZ95" s="131"/>
      <c r="FA95" s="131"/>
      <c r="FB95" s="131"/>
      <c r="FC95" s="131"/>
      <c r="FD95" s="131"/>
      <c r="FE95" s="131"/>
      <c r="FF95" s="131"/>
      <c r="FG95" s="131"/>
      <c r="FH95" s="131"/>
      <c r="FI95" s="131"/>
      <c r="FJ95" s="131"/>
      <c r="FK95" s="131"/>
      <c r="FL95" s="131"/>
      <c r="FM95" s="131"/>
      <c r="FN95" s="131"/>
      <c r="FO95" s="131"/>
      <c r="FP95" s="131"/>
      <c r="FQ95" s="131"/>
      <c r="FR95" s="131"/>
      <c r="FS95" s="131"/>
      <c r="FT95" s="131"/>
      <c r="FU95" s="131"/>
      <c r="FV95" s="131"/>
      <c r="FW95" s="131"/>
      <c r="FX95" s="131"/>
      <c r="FY95" s="131"/>
      <c r="FZ95" s="131"/>
      <c r="GA95" s="131"/>
      <c r="GB95" s="131"/>
      <c r="GC95" s="131"/>
      <c r="GD95" s="131"/>
      <c r="GE95" s="131"/>
      <c r="GF95" s="131"/>
      <c r="GG95" s="131"/>
      <c r="GH95" s="131"/>
      <c r="GI95" s="131"/>
      <c r="GJ95" s="131"/>
      <c r="GK95" s="131"/>
      <c r="GL95" s="131"/>
      <c r="GM95" s="131"/>
      <c r="GN95" s="131"/>
      <c r="GO95" s="131"/>
      <c r="GP95" s="131"/>
      <c r="GQ95" s="131"/>
      <c r="GR95" s="131"/>
      <c r="GS95" s="131"/>
      <c r="GT95" s="131"/>
      <c r="GU95" s="131"/>
      <c r="GV95" s="131"/>
      <c r="GW95" s="131"/>
      <c r="GX95" s="131"/>
      <c r="GY95" s="131"/>
      <c r="GZ95" s="131"/>
      <c r="HA95" s="131"/>
      <c r="HB95" s="131"/>
      <c r="HC95" s="131"/>
      <c r="HD95" s="131"/>
      <c r="HE95" s="131"/>
      <c r="HF95" s="131"/>
      <c r="HG95" s="131"/>
      <c r="HH95" s="131"/>
      <c r="HI95" s="131"/>
      <c r="HJ95" s="131"/>
      <c r="HK95" s="131"/>
      <c r="HL95" s="131"/>
      <c r="HM95" s="131"/>
      <c r="HN95" s="131"/>
      <c r="HO95" s="131"/>
      <c r="HP95" s="131"/>
      <c r="HQ95" s="131"/>
      <c r="HR95" s="131"/>
    </row>
    <row r="96" spans="1:226" ht="15" customHeight="1">
      <c r="A96" s="906"/>
      <c r="B96" s="228" t="s">
        <v>1434</v>
      </c>
      <c r="C96" s="824">
        <v>1</v>
      </c>
      <c r="D96" s="180" t="s">
        <v>1437</v>
      </c>
      <c r="E96" s="228" t="s">
        <v>806</v>
      </c>
      <c r="F96" s="228" t="s">
        <v>812</v>
      </c>
      <c r="G96" s="228" t="s">
        <v>704</v>
      </c>
      <c r="H96" s="227"/>
      <c r="I96" s="180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  <c r="EC96" s="131"/>
      <c r="ED96" s="131"/>
      <c r="EE96" s="131"/>
      <c r="EF96" s="131"/>
      <c r="EG96" s="131"/>
      <c r="EH96" s="131"/>
      <c r="EI96" s="131"/>
      <c r="EJ96" s="131"/>
      <c r="EK96" s="131"/>
      <c r="EL96" s="131"/>
      <c r="EM96" s="131"/>
      <c r="EN96" s="131"/>
      <c r="EO96" s="131"/>
      <c r="EP96" s="131"/>
      <c r="EQ96" s="131"/>
      <c r="ER96" s="131"/>
      <c r="ES96" s="131"/>
      <c r="ET96" s="131"/>
      <c r="EU96" s="131"/>
      <c r="EV96" s="131"/>
      <c r="EW96" s="131"/>
      <c r="EX96" s="131"/>
      <c r="EY96" s="131"/>
      <c r="EZ96" s="131"/>
      <c r="FA96" s="131"/>
      <c r="FB96" s="131"/>
      <c r="FC96" s="131"/>
      <c r="FD96" s="131"/>
      <c r="FE96" s="131"/>
      <c r="FF96" s="131"/>
      <c r="FG96" s="131"/>
      <c r="FH96" s="131"/>
      <c r="FI96" s="131"/>
      <c r="FJ96" s="131"/>
      <c r="FK96" s="131"/>
      <c r="FL96" s="131"/>
      <c r="FM96" s="131"/>
      <c r="FN96" s="131"/>
      <c r="FO96" s="131"/>
      <c r="FP96" s="131"/>
      <c r="FQ96" s="131"/>
      <c r="FR96" s="131"/>
      <c r="FS96" s="131"/>
      <c r="FT96" s="131"/>
      <c r="FU96" s="131"/>
      <c r="FV96" s="131"/>
      <c r="FW96" s="131"/>
      <c r="FX96" s="131"/>
      <c r="FY96" s="131"/>
      <c r="FZ96" s="131"/>
      <c r="GA96" s="131"/>
      <c r="GB96" s="131"/>
      <c r="GC96" s="131"/>
      <c r="GD96" s="131"/>
      <c r="GE96" s="131"/>
      <c r="GF96" s="131"/>
      <c r="GG96" s="131"/>
      <c r="GH96" s="131"/>
      <c r="GI96" s="131"/>
      <c r="GJ96" s="131"/>
      <c r="GK96" s="131"/>
      <c r="GL96" s="131"/>
      <c r="GM96" s="131"/>
      <c r="GN96" s="131"/>
      <c r="GO96" s="131"/>
      <c r="GP96" s="131"/>
      <c r="GQ96" s="131"/>
      <c r="GR96" s="131"/>
      <c r="GS96" s="131"/>
      <c r="GT96" s="131"/>
      <c r="GU96" s="131"/>
      <c r="GV96" s="131"/>
      <c r="GW96" s="131"/>
      <c r="GX96" s="131"/>
      <c r="GY96" s="131"/>
      <c r="GZ96" s="131"/>
      <c r="HA96" s="131"/>
      <c r="HB96" s="131"/>
      <c r="HC96" s="131"/>
      <c r="HD96" s="131"/>
      <c r="HE96" s="131"/>
      <c r="HF96" s="131"/>
      <c r="HG96" s="131"/>
      <c r="HH96" s="131"/>
      <c r="HI96" s="131"/>
      <c r="HJ96" s="131"/>
      <c r="HK96" s="131"/>
      <c r="HL96" s="131"/>
      <c r="HM96" s="131"/>
      <c r="HN96" s="131"/>
      <c r="HO96" s="131"/>
      <c r="HP96" s="131"/>
      <c r="HQ96" s="131"/>
      <c r="HR96" s="131"/>
    </row>
    <row r="97" spans="1:226" ht="18" customHeight="1">
      <c r="A97" s="906"/>
      <c r="B97" s="228" t="s">
        <v>1435</v>
      </c>
      <c r="C97" s="824">
        <v>1</v>
      </c>
      <c r="D97" s="180" t="s">
        <v>817</v>
      </c>
      <c r="E97" s="228" t="s">
        <v>818</v>
      </c>
      <c r="F97" s="228" t="s">
        <v>812</v>
      </c>
      <c r="G97" s="228" t="s">
        <v>704</v>
      </c>
      <c r="H97" s="227"/>
      <c r="I97" s="180">
        <v>2017</v>
      </c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  <c r="EC97" s="131"/>
      <c r="ED97" s="131"/>
      <c r="EE97" s="131"/>
      <c r="EF97" s="131"/>
      <c r="EG97" s="131"/>
      <c r="EH97" s="131"/>
      <c r="EI97" s="131"/>
      <c r="EJ97" s="131"/>
      <c r="EK97" s="131"/>
      <c r="EL97" s="131"/>
      <c r="EM97" s="131"/>
      <c r="EN97" s="131"/>
      <c r="EO97" s="131"/>
      <c r="EP97" s="131"/>
      <c r="EQ97" s="131"/>
      <c r="ER97" s="131"/>
      <c r="ES97" s="131"/>
      <c r="ET97" s="131"/>
      <c r="EU97" s="131"/>
      <c r="EV97" s="131"/>
      <c r="EW97" s="131"/>
      <c r="EX97" s="131"/>
      <c r="EY97" s="131"/>
      <c r="EZ97" s="131"/>
      <c r="FA97" s="131"/>
      <c r="FB97" s="131"/>
      <c r="FC97" s="131"/>
      <c r="FD97" s="131"/>
      <c r="FE97" s="131"/>
      <c r="FF97" s="131"/>
      <c r="FG97" s="131"/>
      <c r="FH97" s="131"/>
      <c r="FI97" s="131"/>
      <c r="FJ97" s="131"/>
      <c r="FK97" s="131"/>
      <c r="FL97" s="131"/>
      <c r="FM97" s="131"/>
      <c r="FN97" s="131"/>
      <c r="FO97" s="131"/>
      <c r="FP97" s="131"/>
      <c r="FQ97" s="131"/>
      <c r="FR97" s="131"/>
      <c r="FS97" s="131"/>
      <c r="FT97" s="131"/>
      <c r="FU97" s="131"/>
      <c r="FV97" s="131"/>
      <c r="FW97" s="131"/>
      <c r="FX97" s="131"/>
      <c r="FY97" s="131"/>
      <c r="FZ97" s="131"/>
      <c r="GA97" s="131"/>
      <c r="GB97" s="131"/>
      <c r="GC97" s="131"/>
      <c r="GD97" s="131"/>
      <c r="GE97" s="131"/>
      <c r="GF97" s="131"/>
      <c r="GG97" s="131"/>
      <c r="GH97" s="131"/>
      <c r="GI97" s="131"/>
      <c r="GJ97" s="131"/>
      <c r="GK97" s="131"/>
      <c r="GL97" s="131"/>
      <c r="GM97" s="131"/>
      <c r="GN97" s="131"/>
      <c r="GO97" s="131"/>
      <c r="GP97" s="131"/>
      <c r="GQ97" s="131"/>
      <c r="GR97" s="131"/>
      <c r="GS97" s="131"/>
      <c r="GT97" s="131"/>
      <c r="GU97" s="131"/>
      <c r="GV97" s="131"/>
      <c r="GW97" s="131"/>
      <c r="GX97" s="131"/>
      <c r="GY97" s="131"/>
      <c r="GZ97" s="131"/>
      <c r="HA97" s="131"/>
      <c r="HB97" s="131"/>
      <c r="HC97" s="131"/>
      <c r="HD97" s="131"/>
      <c r="HE97" s="131"/>
      <c r="HF97" s="131"/>
      <c r="HG97" s="131"/>
      <c r="HH97" s="131"/>
      <c r="HI97" s="131"/>
      <c r="HJ97" s="131"/>
      <c r="HK97" s="131"/>
      <c r="HL97" s="131"/>
      <c r="HM97" s="131"/>
      <c r="HN97" s="131"/>
      <c r="HO97" s="131"/>
      <c r="HP97" s="131"/>
      <c r="HQ97" s="131"/>
      <c r="HR97" s="131"/>
    </row>
    <row r="98" spans="1:226" ht="32.25" customHeight="1">
      <c r="A98" s="906"/>
      <c r="B98" s="228" t="s">
        <v>1436</v>
      </c>
      <c r="C98" s="824">
        <v>1</v>
      </c>
      <c r="D98" s="180" t="s">
        <v>695</v>
      </c>
      <c r="E98" s="228" t="s">
        <v>1029</v>
      </c>
      <c r="F98" s="228" t="s">
        <v>812</v>
      </c>
      <c r="G98" s="228" t="s">
        <v>704</v>
      </c>
      <c r="H98" s="227"/>
      <c r="I98" s="180" t="s">
        <v>1438</v>
      </c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  <c r="EC98" s="131"/>
      <c r="ED98" s="131"/>
      <c r="EE98" s="131"/>
      <c r="EF98" s="131"/>
      <c r="EG98" s="131"/>
      <c r="EH98" s="131"/>
      <c r="EI98" s="131"/>
      <c r="EJ98" s="131"/>
      <c r="EK98" s="131"/>
      <c r="EL98" s="131"/>
      <c r="EM98" s="131"/>
      <c r="EN98" s="131"/>
      <c r="EO98" s="131"/>
      <c r="EP98" s="131"/>
      <c r="EQ98" s="131"/>
      <c r="ER98" s="131"/>
      <c r="ES98" s="131"/>
      <c r="ET98" s="131"/>
      <c r="EU98" s="131"/>
      <c r="EV98" s="131"/>
      <c r="EW98" s="131"/>
      <c r="EX98" s="131"/>
      <c r="EY98" s="131"/>
      <c r="EZ98" s="131"/>
      <c r="FA98" s="131"/>
      <c r="FB98" s="131"/>
      <c r="FC98" s="131"/>
      <c r="FD98" s="131"/>
      <c r="FE98" s="131"/>
      <c r="FF98" s="131"/>
      <c r="FG98" s="131"/>
      <c r="FH98" s="131"/>
      <c r="FI98" s="131"/>
      <c r="FJ98" s="131"/>
      <c r="FK98" s="131"/>
      <c r="FL98" s="131"/>
      <c r="FM98" s="131"/>
      <c r="FN98" s="131"/>
      <c r="FO98" s="131"/>
      <c r="FP98" s="131"/>
      <c r="FQ98" s="131"/>
      <c r="FR98" s="131"/>
      <c r="FS98" s="131"/>
      <c r="FT98" s="131"/>
      <c r="FU98" s="131"/>
      <c r="FV98" s="131"/>
      <c r="FW98" s="131"/>
      <c r="FX98" s="131"/>
      <c r="FY98" s="131"/>
      <c r="FZ98" s="131"/>
      <c r="GA98" s="131"/>
      <c r="GB98" s="131"/>
      <c r="GC98" s="131"/>
      <c r="GD98" s="131"/>
      <c r="GE98" s="131"/>
      <c r="GF98" s="131"/>
      <c r="GG98" s="131"/>
      <c r="GH98" s="131"/>
      <c r="GI98" s="131"/>
      <c r="GJ98" s="131"/>
      <c r="GK98" s="131"/>
      <c r="GL98" s="131"/>
      <c r="GM98" s="131"/>
      <c r="GN98" s="131"/>
      <c r="GO98" s="131"/>
      <c r="GP98" s="131"/>
      <c r="GQ98" s="131"/>
      <c r="GR98" s="131"/>
      <c r="GS98" s="131"/>
      <c r="GT98" s="131"/>
      <c r="GU98" s="131"/>
      <c r="GV98" s="131"/>
      <c r="GW98" s="131"/>
      <c r="GX98" s="131"/>
      <c r="GY98" s="131"/>
      <c r="GZ98" s="131"/>
      <c r="HA98" s="131"/>
      <c r="HB98" s="131"/>
      <c r="HC98" s="131"/>
      <c r="HD98" s="131"/>
      <c r="HE98" s="131"/>
      <c r="HF98" s="131"/>
      <c r="HG98" s="131"/>
      <c r="HH98" s="131"/>
      <c r="HI98" s="131"/>
      <c r="HJ98" s="131"/>
      <c r="HK98" s="131"/>
      <c r="HL98" s="131"/>
      <c r="HM98" s="131"/>
      <c r="HN98" s="131"/>
      <c r="HO98" s="131"/>
      <c r="HP98" s="131"/>
      <c r="HQ98" s="131"/>
      <c r="HR98" s="131"/>
    </row>
    <row r="99" spans="1:226" ht="18" customHeight="1">
      <c r="A99" s="906" t="s">
        <v>514</v>
      </c>
      <c r="B99" s="225" t="s">
        <v>1457</v>
      </c>
      <c r="C99" s="824">
        <v>1</v>
      </c>
      <c r="D99" s="180" t="s">
        <v>1411</v>
      </c>
      <c r="E99" s="184" t="s">
        <v>1000</v>
      </c>
      <c r="F99" s="228" t="s">
        <v>812</v>
      </c>
      <c r="G99" s="228" t="s">
        <v>704</v>
      </c>
      <c r="H99" s="227"/>
      <c r="I99" s="180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1"/>
      <c r="ED99" s="131"/>
      <c r="EE99" s="131"/>
      <c r="EF99" s="131"/>
      <c r="EG99" s="131"/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1"/>
      <c r="EW99" s="131"/>
      <c r="EX99" s="131"/>
      <c r="EY99" s="131"/>
      <c r="EZ99" s="131"/>
      <c r="FA99" s="131"/>
      <c r="FB99" s="131"/>
      <c r="FC99" s="131"/>
      <c r="FD99" s="131"/>
      <c r="FE99" s="131"/>
      <c r="FF99" s="131"/>
      <c r="FG99" s="131"/>
      <c r="FH99" s="131"/>
      <c r="FI99" s="131"/>
      <c r="FJ99" s="131"/>
      <c r="FK99" s="131"/>
      <c r="FL99" s="131"/>
      <c r="FM99" s="131"/>
      <c r="FN99" s="131"/>
      <c r="FO99" s="131"/>
      <c r="FP99" s="131"/>
      <c r="FQ99" s="131"/>
      <c r="FR99" s="131"/>
      <c r="FS99" s="131"/>
      <c r="FT99" s="131"/>
      <c r="FU99" s="131"/>
      <c r="FV99" s="131"/>
      <c r="FW99" s="131"/>
      <c r="FX99" s="131"/>
      <c r="FY99" s="131"/>
      <c r="FZ99" s="131"/>
      <c r="GA99" s="131"/>
      <c r="GB99" s="131"/>
      <c r="GC99" s="131"/>
      <c r="GD99" s="131"/>
      <c r="GE99" s="131"/>
      <c r="GF99" s="131"/>
      <c r="GG99" s="131"/>
      <c r="GH99" s="131"/>
      <c r="GI99" s="131"/>
      <c r="GJ99" s="131"/>
      <c r="GK99" s="131"/>
      <c r="GL99" s="131"/>
      <c r="GM99" s="131"/>
      <c r="GN99" s="131"/>
      <c r="GO99" s="131"/>
      <c r="GP99" s="131"/>
      <c r="GQ99" s="131"/>
      <c r="GR99" s="131"/>
      <c r="GS99" s="131"/>
      <c r="GT99" s="131"/>
      <c r="GU99" s="131"/>
      <c r="GV99" s="131"/>
      <c r="GW99" s="131"/>
      <c r="GX99" s="131"/>
      <c r="GY99" s="131"/>
      <c r="GZ99" s="131"/>
      <c r="HA99" s="131"/>
      <c r="HB99" s="131"/>
      <c r="HC99" s="131"/>
      <c r="HD99" s="131"/>
      <c r="HE99" s="131"/>
      <c r="HF99" s="131"/>
      <c r="HG99" s="131"/>
      <c r="HH99" s="131"/>
      <c r="HI99" s="131"/>
      <c r="HJ99" s="131"/>
      <c r="HK99" s="131"/>
      <c r="HL99" s="131"/>
      <c r="HM99" s="131"/>
      <c r="HN99" s="131"/>
      <c r="HO99" s="131"/>
      <c r="HP99" s="131"/>
      <c r="HQ99" s="131"/>
      <c r="HR99" s="131"/>
    </row>
    <row r="100" spans="1:226" ht="18" customHeight="1">
      <c r="A100" s="906"/>
      <c r="B100" s="225" t="s">
        <v>1458</v>
      </c>
      <c r="C100" s="824">
        <v>1</v>
      </c>
      <c r="D100" s="180" t="s">
        <v>1462</v>
      </c>
      <c r="E100" s="184" t="s">
        <v>1000</v>
      </c>
      <c r="F100" s="228" t="s">
        <v>812</v>
      </c>
      <c r="G100" s="228" t="s">
        <v>704</v>
      </c>
      <c r="H100" s="227"/>
      <c r="I100" s="180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  <c r="EC100" s="131"/>
      <c r="ED100" s="131"/>
      <c r="EE100" s="131"/>
      <c r="EF100" s="131"/>
      <c r="EG100" s="131"/>
      <c r="EH100" s="131"/>
      <c r="EI100" s="131"/>
      <c r="EJ100" s="131"/>
      <c r="EK100" s="131"/>
      <c r="EL100" s="131"/>
      <c r="EM100" s="131"/>
      <c r="EN100" s="131"/>
      <c r="EO100" s="131"/>
      <c r="EP100" s="131"/>
      <c r="EQ100" s="131"/>
      <c r="ER100" s="131"/>
      <c r="ES100" s="131"/>
      <c r="ET100" s="131"/>
      <c r="EU100" s="131"/>
      <c r="EV100" s="131"/>
      <c r="EW100" s="131"/>
      <c r="EX100" s="131"/>
      <c r="EY100" s="131"/>
      <c r="EZ100" s="131"/>
      <c r="FA100" s="131"/>
      <c r="FB100" s="131"/>
      <c r="FC100" s="131"/>
      <c r="FD100" s="131"/>
      <c r="FE100" s="131"/>
      <c r="FF100" s="131"/>
      <c r="FG100" s="131"/>
      <c r="FH100" s="131"/>
      <c r="FI100" s="131"/>
      <c r="FJ100" s="131"/>
      <c r="FK100" s="131"/>
      <c r="FL100" s="131"/>
      <c r="FM100" s="131"/>
      <c r="FN100" s="131"/>
      <c r="FO100" s="131"/>
      <c r="FP100" s="131"/>
      <c r="FQ100" s="131"/>
      <c r="FR100" s="131"/>
      <c r="FS100" s="131"/>
      <c r="FT100" s="131"/>
      <c r="FU100" s="131"/>
      <c r="FV100" s="131"/>
      <c r="FW100" s="131"/>
      <c r="FX100" s="131"/>
      <c r="FY100" s="131"/>
      <c r="FZ100" s="131"/>
      <c r="GA100" s="131"/>
      <c r="GB100" s="131"/>
      <c r="GC100" s="131"/>
      <c r="GD100" s="131"/>
      <c r="GE100" s="131"/>
      <c r="GF100" s="131"/>
      <c r="GG100" s="131"/>
      <c r="GH100" s="131"/>
      <c r="GI100" s="131"/>
      <c r="GJ100" s="131"/>
      <c r="GK100" s="131"/>
      <c r="GL100" s="131"/>
      <c r="GM100" s="131"/>
      <c r="GN100" s="131"/>
      <c r="GO100" s="131"/>
      <c r="GP100" s="131"/>
      <c r="GQ100" s="131"/>
      <c r="GR100" s="131"/>
      <c r="GS100" s="131"/>
      <c r="GT100" s="131"/>
      <c r="GU100" s="131"/>
      <c r="GV100" s="131"/>
      <c r="GW100" s="131"/>
      <c r="GX100" s="131"/>
      <c r="GY100" s="131"/>
      <c r="GZ100" s="131"/>
      <c r="HA100" s="131"/>
      <c r="HB100" s="131"/>
      <c r="HC100" s="131"/>
      <c r="HD100" s="131"/>
      <c r="HE100" s="131"/>
      <c r="HF100" s="131"/>
      <c r="HG100" s="131"/>
      <c r="HH100" s="131"/>
      <c r="HI100" s="131"/>
      <c r="HJ100" s="131"/>
      <c r="HK100" s="131"/>
      <c r="HL100" s="131"/>
      <c r="HM100" s="131"/>
      <c r="HN100" s="131"/>
      <c r="HO100" s="131"/>
      <c r="HP100" s="131"/>
      <c r="HQ100" s="131"/>
      <c r="HR100" s="131"/>
    </row>
    <row r="101" spans="1:226" ht="18" customHeight="1">
      <c r="A101" s="906"/>
      <c r="B101" s="225" t="s">
        <v>1460</v>
      </c>
      <c r="C101" s="824">
        <v>1</v>
      </c>
      <c r="D101" s="180" t="s">
        <v>1411</v>
      </c>
      <c r="E101" s="184" t="s">
        <v>1000</v>
      </c>
      <c r="F101" s="228" t="s">
        <v>812</v>
      </c>
      <c r="G101" s="228" t="s">
        <v>704</v>
      </c>
      <c r="H101" s="227"/>
      <c r="I101" s="180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  <c r="EC101" s="131"/>
      <c r="ED101" s="131"/>
      <c r="EE101" s="131"/>
      <c r="EF101" s="131"/>
      <c r="EG101" s="131"/>
      <c r="EH101" s="131"/>
      <c r="EI101" s="131"/>
      <c r="EJ101" s="131"/>
      <c r="EK101" s="131"/>
      <c r="EL101" s="131"/>
      <c r="EM101" s="131"/>
      <c r="EN101" s="131"/>
      <c r="EO101" s="131"/>
      <c r="EP101" s="131"/>
      <c r="EQ101" s="131"/>
      <c r="ER101" s="131"/>
      <c r="ES101" s="131"/>
      <c r="ET101" s="131"/>
      <c r="EU101" s="131"/>
      <c r="EV101" s="131"/>
      <c r="EW101" s="131"/>
      <c r="EX101" s="131"/>
      <c r="EY101" s="131"/>
      <c r="EZ101" s="131"/>
      <c r="FA101" s="131"/>
      <c r="FB101" s="131"/>
      <c r="FC101" s="131"/>
      <c r="FD101" s="131"/>
      <c r="FE101" s="131"/>
      <c r="FF101" s="131"/>
      <c r="FG101" s="131"/>
      <c r="FH101" s="131"/>
      <c r="FI101" s="131"/>
      <c r="FJ101" s="131"/>
      <c r="FK101" s="131"/>
      <c r="FL101" s="131"/>
      <c r="FM101" s="131"/>
      <c r="FN101" s="131"/>
      <c r="FO101" s="131"/>
      <c r="FP101" s="131"/>
      <c r="FQ101" s="131"/>
      <c r="FR101" s="131"/>
      <c r="FS101" s="131"/>
      <c r="FT101" s="131"/>
      <c r="FU101" s="131"/>
      <c r="FV101" s="131"/>
      <c r="FW101" s="131"/>
      <c r="FX101" s="131"/>
      <c r="FY101" s="131"/>
      <c r="FZ101" s="131"/>
      <c r="GA101" s="131"/>
      <c r="GB101" s="131"/>
      <c r="GC101" s="131"/>
      <c r="GD101" s="131"/>
      <c r="GE101" s="131"/>
      <c r="GF101" s="131"/>
      <c r="GG101" s="131"/>
      <c r="GH101" s="131"/>
      <c r="GI101" s="131"/>
      <c r="GJ101" s="131"/>
      <c r="GK101" s="131"/>
      <c r="GL101" s="131"/>
      <c r="GM101" s="131"/>
      <c r="GN101" s="131"/>
      <c r="GO101" s="131"/>
      <c r="GP101" s="131"/>
      <c r="GQ101" s="131"/>
      <c r="GR101" s="131"/>
      <c r="GS101" s="131"/>
      <c r="GT101" s="131"/>
      <c r="GU101" s="131"/>
      <c r="GV101" s="131"/>
      <c r="GW101" s="131"/>
      <c r="GX101" s="131"/>
      <c r="GY101" s="131"/>
      <c r="GZ101" s="131"/>
      <c r="HA101" s="131"/>
      <c r="HB101" s="131"/>
      <c r="HC101" s="131"/>
      <c r="HD101" s="131"/>
      <c r="HE101" s="131"/>
      <c r="HF101" s="131"/>
      <c r="HG101" s="131"/>
      <c r="HH101" s="131"/>
      <c r="HI101" s="131"/>
      <c r="HJ101" s="131"/>
      <c r="HK101" s="131"/>
      <c r="HL101" s="131"/>
      <c r="HM101" s="131"/>
      <c r="HN101" s="131"/>
      <c r="HO101" s="131"/>
      <c r="HP101" s="131"/>
      <c r="HQ101" s="131"/>
      <c r="HR101" s="131"/>
    </row>
    <row r="102" spans="1:226" ht="18" customHeight="1">
      <c r="A102" s="906"/>
      <c r="B102" s="225" t="s">
        <v>1459</v>
      </c>
      <c r="C102" s="824">
        <v>1</v>
      </c>
      <c r="D102" s="180" t="s">
        <v>1170</v>
      </c>
      <c r="E102" s="184" t="s">
        <v>1000</v>
      </c>
      <c r="F102" s="228" t="s">
        <v>812</v>
      </c>
      <c r="G102" s="228" t="s">
        <v>704</v>
      </c>
      <c r="H102" s="227"/>
      <c r="I102" s="180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  <c r="EC102" s="131"/>
      <c r="ED102" s="131"/>
      <c r="EE102" s="131"/>
      <c r="EF102" s="131"/>
      <c r="EG102" s="131"/>
      <c r="EH102" s="131"/>
      <c r="EI102" s="131"/>
      <c r="EJ102" s="131"/>
      <c r="EK102" s="131"/>
      <c r="EL102" s="131"/>
      <c r="EM102" s="131"/>
      <c r="EN102" s="131"/>
      <c r="EO102" s="131"/>
      <c r="EP102" s="131"/>
      <c r="EQ102" s="131"/>
      <c r="ER102" s="131"/>
      <c r="ES102" s="131"/>
      <c r="ET102" s="131"/>
      <c r="EU102" s="131"/>
      <c r="EV102" s="131"/>
      <c r="EW102" s="131"/>
      <c r="EX102" s="131"/>
      <c r="EY102" s="131"/>
      <c r="EZ102" s="131"/>
      <c r="FA102" s="131"/>
      <c r="FB102" s="131"/>
      <c r="FC102" s="131"/>
      <c r="FD102" s="131"/>
      <c r="FE102" s="131"/>
      <c r="FF102" s="131"/>
      <c r="FG102" s="131"/>
      <c r="FH102" s="131"/>
      <c r="FI102" s="131"/>
      <c r="FJ102" s="131"/>
      <c r="FK102" s="131"/>
      <c r="FL102" s="131"/>
      <c r="FM102" s="131"/>
      <c r="FN102" s="131"/>
      <c r="FO102" s="131"/>
      <c r="FP102" s="131"/>
      <c r="FQ102" s="131"/>
      <c r="FR102" s="131"/>
      <c r="FS102" s="131"/>
      <c r="FT102" s="131"/>
      <c r="FU102" s="131"/>
      <c r="FV102" s="131"/>
      <c r="FW102" s="131"/>
      <c r="FX102" s="131"/>
      <c r="FY102" s="131"/>
      <c r="FZ102" s="131"/>
      <c r="GA102" s="131"/>
      <c r="GB102" s="131"/>
      <c r="GC102" s="131"/>
      <c r="GD102" s="131"/>
      <c r="GE102" s="131"/>
      <c r="GF102" s="131"/>
      <c r="GG102" s="131"/>
      <c r="GH102" s="131"/>
      <c r="GI102" s="131"/>
      <c r="GJ102" s="131"/>
      <c r="GK102" s="131"/>
      <c r="GL102" s="131"/>
      <c r="GM102" s="131"/>
      <c r="GN102" s="131"/>
      <c r="GO102" s="131"/>
      <c r="GP102" s="131"/>
      <c r="GQ102" s="131"/>
      <c r="GR102" s="131"/>
      <c r="GS102" s="131"/>
      <c r="GT102" s="131"/>
      <c r="GU102" s="131"/>
      <c r="GV102" s="131"/>
      <c r="GW102" s="131"/>
      <c r="GX102" s="131"/>
      <c r="GY102" s="131"/>
      <c r="GZ102" s="131"/>
      <c r="HA102" s="131"/>
      <c r="HB102" s="131"/>
      <c r="HC102" s="131"/>
      <c r="HD102" s="131"/>
      <c r="HE102" s="131"/>
      <c r="HF102" s="131"/>
      <c r="HG102" s="131"/>
      <c r="HH102" s="131"/>
      <c r="HI102" s="131"/>
      <c r="HJ102" s="131"/>
      <c r="HK102" s="131"/>
      <c r="HL102" s="131"/>
      <c r="HM102" s="131"/>
      <c r="HN102" s="131"/>
      <c r="HO102" s="131"/>
      <c r="HP102" s="131"/>
      <c r="HQ102" s="131"/>
      <c r="HR102" s="131"/>
    </row>
    <row r="103" spans="1:226" ht="18" customHeight="1">
      <c r="A103" s="906"/>
      <c r="B103" s="228" t="s">
        <v>1461</v>
      </c>
      <c r="C103" s="824">
        <v>1</v>
      </c>
      <c r="D103" s="180" t="s">
        <v>1411</v>
      </c>
      <c r="E103" s="184" t="s">
        <v>1000</v>
      </c>
      <c r="F103" s="228" t="s">
        <v>812</v>
      </c>
      <c r="G103" s="228" t="s">
        <v>704</v>
      </c>
      <c r="H103" s="227"/>
      <c r="I103" s="180"/>
      <c r="K103" s="131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  <c r="EC103" s="131"/>
      <c r="ED103" s="131"/>
      <c r="EE103" s="131"/>
      <c r="EF103" s="131"/>
      <c r="EG103" s="131"/>
      <c r="EH103" s="131"/>
      <c r="EI103" s="131"/>
      <c r="EJ103" s="131"/>
      <c r="EK103" s="131"/>
      <c r="EL103" s="131"/>
      <c r="EM103" s="131"/>
      <c r="EN103" s="131"/>
      <c r="EO103" s="131"/>
      <c r="EP103" s="131"/>
      <c r="EQ103" s="131"/>
      <c r="ER103" s="131"/>
      <c r="ES103" s="131"/>
      <c r="ET103" s="131"/>
      <c r="EU103" s="131"/>
      <c r="EV103" s="131"/>
      <c r="EW103" s="131"/>
      <c r="EX103" s="131"/>
      <c r="EY103" s="131"/>
      <c r="EZ103" s="131"/>
      <c r="FA103" s="131"/>
      <c r="FB103" s="131"/>
      <c r="FC103" s="131"/>
      <c r="FD103" s="131"/>
      <c r="FE103" s="131"/>
      <c r="FF103" s="131"/>
      <c r="FG103" s="131"/>
      <c r="FH103" s="131"/>
      <c r="FI103" s="131"/>
      <c r="FJ103" s="131"/>
      <c r="FK103" s="131"/>
      <c r="FL103" s="131"/>
      <c r="FM103" s="131"/>
      <c r="FN103" s="131"/>
      <c r="FO103" s="131"/>
      <c r="FP103" s="131"/>
      <c r="FQ103" s="131"/>
      <c r="FR103" s="131"/>
      <c r="FS103" s="131"/>
      <c r="FT103" s="131"/>
      <c r="FU103" s="131"/>
      <c r="FV103" s="131"/>
      <c r="FW103" s="131"/>
      <c r="FX103" s="131"/>
      <c r="FY103" s="131"/>
      <c r="FZ103" s="131"/>
      <c r="GA103" s="131"/>
      <c r="GB103" s="131"/>
      <c r="GC103" s="131"/>
      <c r="GD103" s="131"/>
      <c r="GE103" s="131"/>
      <c r="GF103" s="131"/>
      <c r="GG103" s="131"/>
      <c r="GH103" s="131"/>
      <c r="GI103" s="131"/>
      <c r="GJ103" s="131"/>
      <c r="GK103" s="131"/>
      <c r="GL103" s="131"/>
      <c r="GM103" s="131"/>
      <c r="GN103" s="131"/>
      <c r="GO103" s="131"/>
      <c r="GP103" s="131"/>
      <c r="GQ103" s="131"/>
      <c r="GR103" s="131"/>
      <c r="GS103" s="131"/>
      <c r="GT103" s="131"/>
      <c r="GU103" s="131"/>
      <c r="GV103" s="131"/>
      <c r="GW103" s="131"/>
      <c r="GX103" s="131"/>
      <c r="GY103" s="131"/>
      <c r="GZ103" s="131"/>
      <c r="HA103" s="131"/>
      <c r="HB103" s="131"/>
      <c r="HC103" s="131"/>
      <c r="HD103" s="131"/>
      <c r="HE103" s="131"/>
      <c r="HF103" s="131"/>
      <c r="HG103" s="131"/>
      <c r="HH103" s="131"/>
      <c r="HI103" s="131"/>
      <c r="HJ103" s="131"/>
      <c r="HK103" s="131"/>
      <c r="HL103" s="131"/>
      <c r="HM103" s="131"/>
      <c r="HN103" s="131"/>
      <c r="HO103" s="131"/>
      <c r="HP103" s="131"/>
      <c r="HQ103" s="131"/>
      <c r="HR103" s="131"/>
    </row>
    <row r="104" spans="1:226" ht="42.75" customHeight="1">
      <c r="A104" s="906"/>
      <c r="B104" s="228" t="s">
        <v>1539</v>
      </c>
      <c r="C104" s="824">
        <v>1</v>
      </c>
      <c r="D104" s="180" t="s">
        <v>1463</v>
      </c>
      <c r="E104" s="184" t="s">
        <v>1000</v>
      </c>
      <c r="F104" s="228" t="s">
        <v>812</v>
      </c>
      <c r="G104" s="236" t="s">
        <v>704</v>
      </c>
      <c r="H104" s="227"/>
      <c r="I104" s="337" t="s">
        <v>1540</v>
      </c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  <c r="EC104" s="131"/>
      <c r="ED104" s="131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1"/>
      <c r="EW104" s="131"/>
      <c r="EX104" s="131"/>
      <c r="EY104" s="131"/>
      <c r="EZ104" s="131"/>
      <c r="FA104" s="131"/>
      <c r="FB104" s="131"/>
      <c r="FC104" s="131"/>
      <c r="FD104" s="131"/>
      <c r="FE104" s="131"/>
      <c r="FF104" s="131"/>
      <c r="FG104" s="131"/>
      <c r="FH104" s="131"/>
      <c r="FI104" s="131"/>
      <c r="FJ104" s="131"/>
      <c r="FK104" s="131"/>
      <c r="FL104" s="131"/>
      <c r="FM104" s="131"/>
      <c r="FN104" s="131"/>
      <c r="FO104" s="131"/>
      <c r="FP104" s="131"/>
      <c r="FQ104" s="131"/>
      <c r="FR104" s="131"/>
      <c r="FS104" s="131"/>
      <c r="FT104" s="131"/>
      <c r="FU104" s="131"/>
      <c r="FV104" s="131"/>
      <c r="FW104" s="131"/>
      <c r="FX104" s="131"/>
      <c r="FY104" s="131"/>
      <c r="FZ104" s="131"/>
      <c r="GA104" s="131"/>
      <c r="GB104" s="131"/>
      <c r="GC104" s="131"/>
      <c r="GD104" s="131"/>
      <c r="GE104" s="131"/>
      <c r="GF104" s="131"/>
      <c r="GG104" s="131"/>
      <c r="GH104" s="131"/>
      <c r="GI104" s="131"/>
      <c r="GJ104" s="131"/>
      <c r="GK104" s="131"/>
      <c r="GL104" s="131"/>
      <c r="GM104" s="131"/>
      <c r="GN104" s="131"/>
      <c r="GO104" s="131"/>
      <c r="GP104" s="131"/>
      <c r="GQ104" s="131"/>
      <c r="GR104" s="131"/>
      <c r="GS104" s="131"/>
      <c r="GT104" s="131"/>
      <c r="GU104" s="131"/>
      <c r="GV104" s="131"/>
      <c r="GW104" s="131"/>
      <c r="GX104" s="131"/>
      <c r="GY104" s="131"/>
      <c r="GZ104" s="131"/>
      <c r="HA104" s="131"/>
      <c r="HB104" s="131"/>
      <c r="HC104" s="131"/>
      <c r="HD104" s="131"/>
      <c r="HE104" s="131"/>
      <c r="HF104" s="131"/>
      <c r="HG104" s="131"/>
      <c r="HH104" s="131"/>
      <c r="HI104" s="131"/>
      <c r="HJ104" s="131"/>
      <c r="HK104" s="131"/>
      <c r="HL104" s="131"/>
      <c r="HM104" s="131"/>
      <c r="HN104" s="131"/>
      <c r="HO104" s="131"/>
      <c r="HP104" s="131"/>
      <c r="HQ104" s="131"/>
      <c r="HR104" s="131"/>
    </row>
    <row r="105" spans="1:226" s="109" customFormat="1" ht="26.25" customHeight="1">
      <c r="A105" s="1251" t="s">
        <v>1449</v>
      </c>
      <c r="B105" s="225" t="s">
        <v>1450</v>
      </c>
      <c r="C105" s="824">
        <v>1</v>
      </c>
      <c r="D105" s="180" t="s">
        <v>695</v>
      </c>
      <c r="E105" s="228" t="s">
        <v>1453</v>
      </c>
      <c r="F105" s="228" t="s">
        <v>812</v>
      </c>
      <c r="G105" s="228" t="s">
        <v>704</v>
      </c>
      <c r="H105" s="227">
        <v>0</v>
      </c>
      <c r="I105" s="180">
        <v>2013</v>
      </c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  <c r="EC105" s="131"/>
      <c r="ED105" s="131"/>
      <c r="EE105" s="131"/>
      <c r="EF105" s="131"/>
      <c r="EG105" s="131"/>
      <c r="EH105" s="131"/>
      <c r="EI105" s="131"/>
      <c r="EJ105" s="131"/>
      <c r="EK105" s="131"/>
      <c r="EL105" s="131"/>
      <c r="EM105" s="131"/>
      <c r="EN105" s="131"/>
      <c r="EO105" s="131"/>
      <c r="EP105" s="131"/>
      <c r="EQ105" s="131"/>
      <c r="ER105" s="131"/>
      <c r="ES105" s="131"/>
      <c r="ET105" s="131"/>
      <c r="EU105" s="131"/>
      <c r="EV105" s="131"/>
      <c r="EW105" s="131"/>
      <c r="EX105" s="131"/>
      <c r="EY105" s="131"/>
      <c r="EZ105" s="131"/>
      <c r="FA105" s="131"/>
      <c r="FB105" s="131"/>
      <c r="FC105" s="131"/>
      <c r="FD105" s="131"/>
      <c r="FE105" s="131"/>
      <c r="FF105" s="131"/>
      <c r="FG105" s="131"/>
      <c r="FH105" s="131"/>
      <c r="FI105" s="131"/>
      <c r="FJ105" s="131"/>
      <c r="FK105" s="131"/>
      <c r="FL105" s="131"/>
      <c r="FM105" s="131"/>
      <c r="FN105" s="131"/>
      <c r="FO105" s="131"/>
      <c r="FP105" s="131"/>
      <c r="FQ105" s="131"/>
      <c r="FR105" s="131"/>
      <c r="FS105" s="131"/>
      <c r="FT105" s="131"/>
      <c r="FU105" s="131"/>
      <c r="FV105" s="131"/>
      <c r="FW105" s="131"/>
      <c r="FX105" s="131"/>
      <c r="FY105" s="131"/>
      <c r="FZ105" s="131"/>
      <c r="GA105" s="131"/>
      <c r="GB105" s="131"/>
      <c r="GC105" s="131"/>
      <c r="GD105" s="131"/>
      <c r="GE105" s="131"/>
      <c r="GF105" s="131"/>
      <c r="GG105" s="131"/>
      <c r="GH105" s="131"/>
      <c r="GI105" s="131"/>
      <c r="GJ105" s="131"/>
      <c r="GK105" s="131"/>
      <c r="GL105" s="131"/>
      <c r="GM105" s="131"/>
      <c r="GN105" s="131"/>
      <c r="GO105" s="131"/>
      <c r="GP105" s="131"/>
      <c r="GQ105" s="131"/>
      <c r="GR105" s="131"/>
      <c r="GS105" s="131"/>
      <c r="GT105" s="131"/>
      <c r="GU105" s="131"/>
      <c r="GV105" s="131"/>
      <c r="GW105" s="131"/>
      <c r="GX105" s="131"/>
      <c r="GY105" s="131"/>
      <c r="GZ105" s="131"/>
      <c r="HA105" s="131"/>
      <c r="HB105" s="131"/>
      <c r="HC105" s="131"/>
      <c r="HD105" s="131"/>
      <c r="HE105" s="131"/>
      <c r="HF105" s="131"/>
      <c r="HG105" s="131"/>
      <c r="HH105" s="131"/>
      <c r="HI105" s="131"/>
      <c r="HJ105" s="131"/>
      <c r="HK105" s="131"/>
      <c r="HL105" s="131"/>
      <c r="HM105" s="131"/>
      <c r="HN105" s="131"/>
      <c r="HO105" s="131"/>
      <c r="HP105" s="131"/>
      <c r="HQ105" s="131"/>
      <c r="HR105" s="131"/>
    </row>
    <row r="106" spans="1:226" s="109" customFormat="1" ht="26.25" customHeight="1">
      <c r="A106" s="1251"/>
      <c r="B106" s="225" t="s">
        <v>1451</v>
      </c>
      <c r="C106" s="824">
        <v>1</v>
      </c>
      <c r="D106" s="180" t="s">
        <v>1385</v>
      </c>
      <c r="E106" s="228" t="s">
        <v>1187</v>
      </c>
      <c r="F106" s="228" t="s">
        <v>812</v>
      </c>
      <c r="G106" s="228" t="s">
        <v>704</v>
      </c>
      <c r="H106" s="227">
        <v>0</v>
      </c>
      <c r="I106" s="180">
        <v>2014</v>
      </c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  <c r="EC106" s="131"/>
      <c r="ED106" s="131"/>
      <c r="EE106" s="131"/>
      <c r="EF106" s="131"/>
      <c r="EG106" s="131"/>
      <c r="EH106" s="131"/>
      <c r="EI106" s="131"/>
      <c r="EJ106" s="131"/>
      <c r="EK106" s="131"/>
      <c r="EL106" s="131"/>
      <c r="EM106" s="131"/>
      <c r="EN106" s="131"/>
      <c r="EO106" s="131"/>
      <c r="EP106" s="131"/>
      <c r="EQ106" s="131"/>
      <c r="ER106" s="131"/>
      <c r="ES106" s="131"/>
      <c r="ET106" s="131"/>
      <c r="EU106" s="131"/>
      <c r="EV106" s="131"/>
      <c r="EW106" s="131"/>
      <c r="EX106" s="131"/>
      <c r="EY106" s="131"/>
      <c r="EZ106" s="131"/>
      <c r="FA106" s="131"/>
      <c r="FB106" s="131"/>
      <c r="FC106" s="131"/>
      <c r="FD106" s="131"/>
      <c r="FE106" s="131"/>
      <c r="FF106" s="131"/>
      <c r="FG106" s="131"/>
      <c r="FH106" s="131"/>
      <c r="FI106" s="131"/>
      <c r="FJ106" s="131"/>
      <c r="FK106" s="131"/>
      <c r="FL106" s="131"/>
      <c r="FM106" s="131"/>
      <c r="FN106" s="131"/>
      <c r="FO106" s="131"/>
      <c r="FP106" s="131"/>
      <c r="FQ106" s="131"/>
      <c r="FR106" s="131"/>
      <c r="FS106" s="131"/>
      <c r="FT106" s="131"/>
      <c r="FU106" s="131"/>
      <c r="FV106" s="131"/>
      <c r="FW106" s="131"/>
      <c r="FX106" s="131"/>
      <c r="FY106" s="131"/>
      <c r="FZ106" s="131"/>
      <c r="GA106" s="131"/>
      <c r="GB106" s="131"/>
      <c r="GC106" s="131"/>
      <c r="GD106" s="131"/>
      <c r="GE106" s="131"/>
      <c r="GF106" s="131"/>
      <c r="GG106" s="131"/>
      <c r="GH106" s="131"/>
      <c r="GI106" s="131"/>
      <c r="GJ106" s="131"/>
      <c r="GK106" s="131"/>
      <c r="GL106" s="131"/>
      <c r="GM106" s="131"/>
      <c r="GN106" s="131"/>
      <c r="GO106" s="131"/>
      <c r="GP106" s="131"/>
      <c r="GQ106" s="131"/>
      <c r="GR106" s="131"/>
      <c r="GS106" s="131"/>
      <c r="GT106" s="131"/>
      <c r="GU106" s="131"/>
      <c r="GV106" s="131"/>
      <c r="GW106" s="131"/>
      <c r="GX106" s="131"/>
      <c r="GY106" s="131"/>
      <c r="GZ106" s="131"/>
      <c r="HA106" s="131"/>
      <c r="HB106" s="131"/>
      <c r="HC106" s="131"/>
      <c r="HD106" s="131"/>
      <c r="HE106" s="131"/>
      <c r="HF106" s="131"/>
      <c r="HG106" s="131"/>
      <c r="HH106" s="131"/>
      <c r="HI106" s="131"/>
      <c r="HJ106" s="131"/>
      <c r="HK106" s="131"/>
      <c r="HL106" s="131"/>
      <c r="HM106" s="131"/>
      <c r="HN106" s="131"/>
      <c r="HO106" s="131"/>
      <c r="HP106" s="131"/>
      <c r="HQ106" s="131"/>
      <c r="HR106" s="131"/>
    </row>
    <row r="107" spans="1:226" s="109" customFormat="1" ht="27" customHeight="1">
      <c r="A107" s="1251"/>
      <c r="B107" s="225" t="s">
        <v>546</v>
      </c>
      <c r="C107" s="824">
        <v>2</v>
      </c>
      <c r="D107" s="180" t="s">
        <v>695</v>
      </c>
      <c r="E107" s="228" t="s">
        <v>1454</v>
      </c>
      <c r="F107" s="228" t="s">
        <v>812</v>
      </c>
      <c r="G107" s="228" t="s">
        <v>704</v>
      </c>
      <c r="H107" s="227">
        <v>0</v>
      </c>
      <c r="I107" s="180">
        <v>2015</v>
      </c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  <c r="EC107" s="131"/>
      <c r="ED107" s="131"/>
      <c r="EE107" s="131"/>
      <c r="EF107" s="131"/>
      <c r="EG107" s="131"/>
      <c r="EH107" s="131"/>
      <c r="EI107" s="131"/>
      <c r="EJ107" s="131"/>
      <c r="EK107" s="131"/>
      <c r="EL107" s="131"/>
      <c r="EM107" s="131"/>
      <c r="EN107" s="131"/>
      <c r="EO107" s="131"/>
      <c r="EP107" s="131"/>
      <c r="EQ107" s="131"/>
      <c r="ER107" s="131"/>
      <c r="ES107" s="131"/>
      <c r="ET107" s="131"/>
      <c r="EU107" s="131"/>
      <c r="EV107" s="131"/>
      <c r="EW107" s="131"/>
      <c r="EX107" s="131"/>
      <c r="EY107" s="131"/>
      <c r="EZ107" s="131"/>
      <c r="FA107" s="131"/>
      <c r="FB107" s="131"/>
      <c r="FC107" s="131"/>
      <c r="FD107" s="131"/>
      <c r="FE107" s="131"/>
      <c r="FF107" s="131"/>
      <c r="FG107" s="131"/>
      <c r="FH107" s="131"/>
      <c r="FI107" s="131"/>
      <c r="FJ107" s="131"/>
      <c r="FK107" s="131"/>
      <c r="FL107" s="131"/>
      <c r="FM107" s="131"/>
      <c r="FN107" s="131"/>
      <c r="FO107" s="131"/>
      <c r="FP107" s="131"/>
      <c r="FQ107" s="131"/>
      <c r="FR107" s="131"/>
      <c r="FS107" s="131"/>
      <c r="FT107" s="131"/>
      <c r="FU107" s="131"/>
      <c r="FV107" s="131"/>
      <c r="FW107" s="131"/>
      <c r="FX107" s="131"/>
      <c r="FY107" s="131"/>
      <c r="FZ107" s="131"/>
      <c r="GA107" s="131"/>
      <c r="GB107" s="131"/>
      <c r="GC107" s="131"/>
      <c r="GD107" s="131"/>
      <c r="GE107" s="131"/>
      <c r="GF107" s="131"/>
      <c r="GG107" s="131"/>
      <c r="GH107" s="131"/>
      <c r="GI107" s="131"/>
      <c r="GJ107" s="131"/>
      <c r="GK107" s="131"/>
      <c r="GL107" s="131"/>
      <c r="GM107" s="131"/>
      <c r="GN107" s="131"/>
      <c r="GO107" s="131"/>
      <c r="GP107" s="131"/>
      <c r="GQ107" s="131"/>
      <c r="GR107" s="131"/>
      <c r="GS107" s="131"/>
      <c r="GT107" s="131"/>
      <c r="GU107" s="131"/>
      <c r="GV107" s="131"/>
      <c r="GW107" s="131"/>
      <c r="GX107" s="131"/>
      <c r="GY107" s="131"/>
      <c r="GZ107" s="131"/>
      <c r="HA107" s="131"/>
      <c r="HB107" s="131"/>
      <c r="HC107" s="131"/>
      <c r="HD107" s="131"/>
      <c r="HE107" s="131"/>
      <c r="HF107" s="131"/>
      <c r="HG107" s="131"/>
      <c r="HH107" s="131"/>
      <c r="HI107" s="131"/>
      <c r="HJ107" s="131"/>
      <c r="HK107" s="131"/>
      <c r="HL107" s="131"/>
      <c r="HM107" s="131"/>
      <c r="HN107" s="131"/>
      <c r="HO107" s="131"/>
      <c r="HP107" s="131"/>
      <c r="HQ107" s="131"/>
      <c r="HR107" s="131"/>
    </row>
    <row r="108" spans="1:226" s="109" customFormat="1" ht="18" customHeight="1">
      <c r="A108" s="1251"/>
      <c r="B108" s="228" t="s">
        <v>1452</v>
      </c>
      <c r="C108" s="824">
        <v>1</v>
      </c>
      <c r="D108" s="157"/>
      <c r="E108" s="227"/>
      <c r="F108" s="228"/>
      <c r="G108" s="228"/>
      <c r="H108" s="157"/>
      <c r="I108" s="180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FE108" s="131"/>
      <c r="FF108" s="131"/>
      <c r="FG108" s="131"/>
      <c r="FH108" s="131"/>
      <c r="FI108" s="131"/>
      <c r="FJ108" s="131"/>
      <c r="FK108" s="131"/>
      <c r="FL108" s="131"/>
      <c r="FM108" s="131"/>
      <c r="FN108" s="131"/>
      <c r="FO108" s="131"/>
      <c r="FP108" s="131"/>
      <c r="FQ108" s="131"/>
      <c r="FR108" s="131"/>
      <c r="FS108" s="131"/>
      <c r="FT108" s="131"/>
      <c r="FU108" s="131"/>
      <c r="FV108" s="131"/>
      <c r="FW108" s="131"/>
      <c r="FX108" s="131"/>
      <c r="FY108" s="131"/>
      <c r="FZ108" s="131"/>
      <c r="GA108" s="131"/>
      <c r="GB108" s="131"/>
      <c r="GC108" s="131"/>
      <c r="GD108" s="131"/>
      <c r="GE108" s="131"/>
      <c r="GF108" s="131"/>
      <c r="GG108" s="131"/>
      <c r="GH108" s="131"/>
      <c r="GI108" s="131"/>
      <c r="GJ108" s="131"/>
      <c r="GK108" s="131"/>
      <c r="GL108" s="131"/>
      <c r="GM108" s="131"/>
      <c r="GN108" s="131"/>
      <c r="GO108" s="131"/>
      <c r="GP108" s="131"/>
      <c r="GQ108" s="131"/>
      <c r="GR108" s="131"/>
      <c r="GS108" s="131"/>
      <c r="GT108" s="131"/>
      <c r="GU108" s="131"/>
      <c r="GV108" s="131"/>
      <c r="GW108" s="131"/>
      <c r="GX108" s="131"/>
      <c r="GY108" s="131"/>
      <c r="GZ108" s="131"/>
      <c r="HA108" s="131"/>
      <c r="HB108" s="131"/>
      <c r="HC108" s="131"/>
      <c r="HD108" s="131"/>
      <c r="HE108" s="131"/>
      <c r="HF108" s="131"/>
      <c r="HG108" s="131"/>
      <c r="HH108" s="131"/>
      <c r="HI108" s="131"/>
      <c r="HJ108" s="131"/>
      <c r="HK108" s="131"/>
      <c r="HL108" s="131"/>
      <c r="HM108" s="131"/>
      <c r="HN108" s="131"/>
      <c r="HO108" s="131"/>
      <c r="HP108" s="131"/>
      <c r="HQ108" s="131"/>
      <c r="HR108" s="131"/>
    </row>
    <row r="109" spans="1:226">
      <c r="A109" s="95"/>
      <c r="B109" s="95"/>
      <c r="C109" s="82"/>
      <c r="D109" s="81"/>
      <c r="E109" s="82"/>
      <c r="F109" s="95"/>
      <c r="G109" s="95"/>
      <c r="H109" s="81"/>
      <c r="I109" s="81"/>
      <c r="J109" s="84">
        <v>88</v>
      </c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  <c r="EC109" s="131"/>
      <c r="ED109" s="131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1"/>
      <c r="EW109" s="131"/>
      <c r="EX109" s="131"/>
      <c r="EY109" s="131"/>
      <c r="EZ109" s="131"/>
      <c r="FA109" s="131"/>
      <c r="FB109" s="131"/>
      <c r="FC109" s="131"/>
      <c r="FD109" s="131"/>
      <c r="FE109" s="131"/>
      <c r="FF109" s="131"/>
      <c r="FG109" s="131"/>
      <c r="FH109" s="131"/>
      <c r="FI109" s="131"/>
      <c r="FJ109" s="131"/>
      <c r="FK109" s="131"/>
      <c r="FL109" s="131"/>
      <c r="FM109" s="131"/>
      <c r="FN109" s="131"/>
      <c r="FO109" s="131"/>
      <c r="FP109" s="131"/>
      <c r="FQ109" s="131"/>
      <c r="FR109" s="131"/>
      <c r="FS109" s="131"/>
      <c r="FT109" s="131"/>
      <c r="FU109" s="131"/>
      <c r="FV109" s="131"/>
      <c r="FW109" s="131"/>
      <c r="FX109" s="131"/>
      <c r="FY109" s="131"/>
      <c r="FZ109" s="131"/>
      <c r="GA109" s="131"/>
      <c r="GB109" s="131"/>
      <c r="GC109" s="131"/>
      <c r="GD109" s="131"/>
      <c r="GE109" s="131"/>
      <c r="GF109" s="131"/>
      <c r="GG109" s="131"/>
      <c r="GH109" s="131"/>
      <c r="GI109" s="131"/>
      <c r="GJ109" s="131"/>
      <c r="GK109" s="131"/>
      <c r="GL109" s="131"/>
      <c r="GM109" s="131"/>
      <c r="GN109" s="131"/>
      <c r="GO109" s="131"/>
      <c r="GP109" s="131"/>
      <c r="GQ109" s="131"/>
      <c r="GR109" s="131"/>
      <c r="GS109" s="131"/>
      <c r="GT109" s="131"/>
      <c r="GU109" s="131"/>
      <c r="GV109" s="131"/>
      <c r="GW109" s="131"/>
      <c r="GX109" s="131"/>
      <c r="GY109" s="131"/>
      <c r="GZ109" s="131"/>
      <c r="HA109" s="131"/>
      <c r="HB109" s="131"/>
      <c r="HC109" s="131"/>
      <c r="HD109" s="131"/>
      <c r="HE109" s="131"/>
      <c r="HF109" s="131"/>
      <c r="HG109" s="131"/>
      <c r="HH109" s="131"/>
      <c r="HI109" s="131"/>
      <c r="HJ109" s="131"/>
      <c r="HK109" s="131"/>
      <c r="HL109" s="131"/>
      <c r="HM109" s="131"/>
      <c r="HN109" s="131"/>
      <c r="HO109" s="131"/>
      <c r="HP109" s="131"/>
      <c r="HQ109" s="131"/>
      <c r="HR109" s="131"/>
    </row>
  </sheetData>
  <mergeCells count="28">
    <mergeCell ref="A99:A104"/>
    <mergeCell ref="A105:A108"/>
    <mergeCell ref="A31:A32"/>
    <mergeCell ref="A37:A42"/>
    <mergeCell ref="A75:A77"/>
    <mergeCell ref="A60:A64"/>
    <mergeCell ref="A33:A34"/>
    <mergeCell ref="A43:A45"/>
    <mergeCell ref="A46:A51"/>
    <mergeCell ref="A56:A57"/>
    <mergeCell ref="A58:A59"/>
    <mergeCell ref="A65:A69"/>
    <mergeCell ref="A70:A71"/>
    <mergeCell ref="A72:A74"/>
    <mergeCell ref="A95:A98"/>
    <mergeCell ref="A80:A87"/>
    <mergeCell ref="A88:A94"/>
    <mergeCell ref="A1:I1"/>
    <mergeCell ref="A35:A36"/>
    <mergeCell ref="A11:A12"/>
    <mergeCell ref="A78:A79"/>
    <mergeCell ref="A26:A30"/>
    <mergeCell ref="A52:A53"/>
    <mergeCell ref="A54:A55"/>
    <mergeCell ref="A3:A7"/>
    <mergeCell ref="A8:A10"/>
    <mergeCell ref="A15:A17"/>
    <mergeCell ref="A23:A25"/>
  </mergeCells>
  <pageMargins left="0.7" right="0.7" top="1.2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53"/>
  <sheetViews>
    <sheetView zoomScale="90" zoomScaleNormal="90" workbookViewId="0">
      <selection activeCell="O39" sqref="O39"/>
    </sheetView>
  </sheetViews>
  <sheetFormatPr defaultColWidth="9.140625" defaultRowHeight="15"/>
  <cols>
    <col min="1" max="1" width="3.28515625" style="322" customWidth="1"/>
    <col min="2" max="2" width="26" style="100" customWidth="1"/>
    <col min="3" max="3" width="8.42578125" style="84" customWidth="1"/>
    <col min="4" max="4" width="10.28515625" style="84" customWidth="1"/>
    <col min="5" max="5" width="10.42578125" style="84" customWidth="1"/>
    <col min="6" max="6" width="8.7109375" style="84" customWidth="1"/>
    <col min="7" max="7" width="10.7109375" style="84" customWidth="1"/>
    <col min="8" max="8" width="6.85546875" style="84" customWidth="1"/>
    <col min="9" max="9" width="8.42578125" style="84" customWidth="1"/>
    <col min="10" max="10" width="9.7109375" style="84" customWidth="1"/>
    <col min="11" max="11" width="9.5703125" style="84" customWidth="1"/>
    <col min="12" max="12" width="9.28515625" style="84" customWidth="1"/>
    <col min="13" max="13" width="10.28515625" style="84" customWidth="1"/>
    <col min="14" max="16384" width="9.140625" style="84"/>
  </cols>
  <sheetData>
    <row r="1" spans="1:19" s="321" customFormat="1" ht="18.75" customHeight="1">
      <c r="A1" s="1252" t="s">
        <v>337</v>
      </c>
      <c r="B1" s="1252"/>
      <c r="C1" s="1252"/>
      <c r="D1" s="1252"/>
      <c r="E1" s="1252"/>
      <c r="F1" s="1252"/>
      <c r="G1" s="1252"/>
      <c r="H1" s="1252"/>
      <c r="I1" s="1252"/>
      <c r="J1" s="1252"/>
      <c r="K1" s="1252"/>
      <c r="L1" s="1252"/>
      <c r="M1" s="1252"/>
    </row>
    <row r="3" spans="1:19" ht="17.25" customHeight="1">
      <c r="A3" s="1049" t="s">
        <v>216</v>
      </c>
      <c r="B3" s="1049"/>
      <c r="C3" s="1049" t="s">
        <v>258</v>
      </c>
      <c r="D3" s="1048" t="s">
        <v>259</v>
      </c>
      <c r="E3" s="1049" t="s">
        <v>260</v>
      </c>
      <c r="F3" s="1049" t="s">
        <v>261</v>
      </c>
      <c r="G3" s="1049"/>
      <c r="H3" s="1049" t="s">
        <v>264</v>
      </c>
      <c r="I3" s="1049" t="s">
        <v>266</v>
      </c>
      <c r="J3" s="1049"/>
      <c r="K3" s="1049" t="s">
        <v>267</v>
      </c>
      <c r="L3" s="1049" t="s">
        <v>328</v>
      </c>
      <c r="M3" s="1049" t="s">
        <v>330</v>
      </c>
    </row>
    <row r="4" spans="1:19" ht="38.25" customHeight="1">
      <c r="A4" s="1049"/>
      <c r="B4" s="1049"/>
      <c r="C4" s="1049"/>
      <c r="D4" s="1048"/>
      <c r="E4" s="1049"/>
      <c r="F4" s="229" t="s">
        <v>262</v>
      </c>
      <c r="G4" s="229" t="s">
        <v>263</v>
      </c>
      <c r="H4" s="1049"/>
      <c r="I4" s="229" t="s">
        <v>268</v>
      </c>
      <c r="J4" s="229" t="s">
        <v>329</v>
      </c>
      <c r="K4" s="1049"/>
      <c r="L4" s="1049"/>
      <c r="M4" s="1049"/>
    </row>
    <row r="5" spans="1:19" ht="18" customHeight="1">
      <c r="A5" s="226">
        <v>1</v>
      </c>
      <c r="B5" s="274" t="s">
        <v>416</v>
      </c>
      <c r="C5" s="96"/>
      <c r="D5" s="96"/>
      <c r="E5" s="96"/>
      <c r="F5" s="96">
        <v>1</v>
      </c>
      <c r="G5" s="96"/>
      <c r="H5" s="96"/>
      <c r="I5" s="96"/>
      <c r="J5" s="96">
        <v>1</v>
      </c>
      <c r="K5" s="96"/>
      <c r="L5" s="96"/>
      <c r="M5" s="96">
        <v>1</v>
      </c>
    </row>
    <row r="6" spans="1:19" ht="18" customHeight="1">
      <c r="A6" s="226">
        <v>2</v>
      </c>
      <c r="B6" s="274" t="s">
        <v>634</v>
      </c>
      <c r="C6" s="96"/>
      <c r="D6" s="96"/>
      <c r="E6" s="96"/>
      <c r="F6" s="96"/>
      <c r="G6" s="96"/>
      <c r="H6" s="96"/>
      <c r="I6" s="96"/>
      <c r="J6" s="96">
        <v>1</v>
      </c>
      <c r="K6" s="96"/>
      <c r="L6" s="96"/>
      <c r="M6" s="96"/>
    </row>
    <row r="7" spans="1:19" ht="18" customHeight="1">
      <c r="A7" s="226">
        <v>3</v>
      </c>
      <c r="B7" s="274" t="s">
        <v>418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1:19" ht="18" customHeight="1">
      <c r="A8" s="226">
        <v>4</v>
      </c>
      <c r="B8" s="274" t="s">
        <v>419</v>
      </c>
      <c r="C8" s="96"/>
      <c r="D8" s="96"/>
      <c r="E8" s="96"/>
      <c r="F8" s="96"/>
      <c r="G8" s="96"/>
      <c r="H8" s="96"/>
      <c r="I8" s="96"/>
      <c r="J8" s="96">
        <v>2</v>
      </c>
      <c r="K8" s="96"/>
      <c r="L8" s="96"/>
      <c r="M8" s="96"/>
      <c r="S8" s="84">
        <v>0</v>
      </c>
    </row>
    <row r="9" spans="1:19" ht="18" customHeight="1">
      <c r="A9" s="226">
        <v>5</v>
      </c>
      <c r="B9" s="274" t="s">
        <v>420</v>
      </c>
      <c r="C9" s="96"/>
      <c r="D9" s="96"/>
      <c r="E9" s="96"/>
      <c r="F9" s="96"/>
      <c r="G9" s="96"/>
      <c r="H9" s="96"/>
      <c r="I9" s="96"/>
      <c r="J9" s="96">
        <v>1</v>
      </c>
      <c r="K9" s="96"/>
      <c r="L9" s="96"/>
      <c r="M9" s="96">
        <v>1</v>
      </c>
    </row>
    <row r="10" spans="1:19" ht="18" customHeight="1">
      <c r="A10" s="226">
        <v>6</v>
      </c>
      <c r="B10" s="274" t="s">
        <v>421</v>
      </c>
      <c r="C10" s="96">
        <v>3</v>
      </c>
      <c r="D10" s="96"/>
      <c r="E10" s="96"/>
      <c r="F10" s="96"/>
      <c r="G10" s="96"/>
      <c r="H10" s="96"/>
      <c r="I10" s="96"/>
      <c r="J10" s="96">
        <v>1</v>
      </c>
      <c r="K10" s="96"/>
      <c r="L10" s="96"/>
      <c r="M10" s="96">
        <v>1</v>
      </c>
    </row>
    <row r="11" spans="1:19" ht="18" customHeight="1">
      <c r="A11" s="226">
        <v>7</v>
      </c>
      <c r="B11" s="274" t="s">
        <v>422</v>
      </c>
      <c r="C11" s="96"/>
      <c r="D11" s="96"/>
      <c r="E11" s="96"/>
      <c r="F11" s="96"/>
      <c r="G11" s="96"/>
      <c r="H11" s="96"/>
      <c r="I11" s="96"/>
      <c r="J11" s="96">
        <v>1</v>
      </c>
      <c r="K11" s="96"/>
      <c r="L11" s="96"/>
      <c r="M11" s="96"/>
    </row>
    <row r="12" spans="1:19" ht="18" customHeight="1">
      <c r="A12" s="226">
        <v>8</v>
      </c>
      <c r="B12" s="274" t="s">
        <v>423</v>
      </c>
      <c r="C12" s="96"/>
      <c r="D12" s="96"/>
      <c r="E12" s="96" t="s">
        <v>1538</v>
      </c>
      <c r="F12" s="96"/>
      <c r="G12" s="96"/>
      <c r="H12" s="96"/>
      <c r="I12" s="96"/>
      <c r="J12" s="96"/>
      <c r="K12" s="96"/>
      <c r="L12" s="96"/>
      <c r="M12" s="96"/>
    </row>
    <row r="13" spans="1:19" ht="18" customHeight="1">
      <c r="A13" s="226">
        <v>9</v>
      </c>
      <c r="B13" s="274" t="s">
        <v>424</v>
      </c>
      <c r="C13" s="96"/>
      <c r="D13" s="96"/>
      <c r="E13" s="96" t="s">
        <v>1538</v>
      </c>
      <c r="F13" s="96"/>
      <c r="G13" s="96"/>
      <c r="H13" s="96"/>
      <c r="I13" s="96"/>
      <c r="J13" s="96"/>
      <c r="K13" s="96"/>
      <c r="L13" s="96"/>
      <c r="M13" s="96"/>
    </row>
    <row r="14" spans="1:19" ht="18" customHeight="1">
      <c r="A14" s="226">
        <v>10</v>
      </c>
      <c r="B14" s="274" t="s">
        <v>512</v>
      </c>
      <c r="C14" s="96"/>
      <c r="D14" s="96"/>
      <c r="E14" s="96" t="s">
        <v>1538</v>
      </c>
      <c r="F14" s="96"/>
      <c r="G14" s="96"/>
      <c r="H14" s="96"/>
      <c r="I14" s="96"/>
      <c r="J14" s="96"/>
      <c r="K14" s="96"/>
      <c r="L14" s="96"/>
      <c r="M14" s="96"/>
    </row>
    <row r="15" spans="1:19" ht="18" customHeight="1">
      <c r="A15" s="226">
        <v>11</v>
      </c>
      <c r="B15" s="274" t="s">
        <v>426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9" ht="18" customHeight="1">
      <c r="A16" s="226">
        <v>12</v>
      </c>
      <c r="B16" s="274" t="s">
        <v>427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ht="18" customHeight="1">
      <c r="A17" s="226">
        <v>13</v>
      </c>
      <c r="B17" s="274" t="s">
        <v>428</v>
      </c>
      <c r="C17" s="96"/>
      <c r="D17" s="96"/>
      <c r="E17" s="96"/>
      <c r="F17" s="96"/>
      <c r="G17" s="96"/>
      <c r="H17" s="96"/>
      <c r="I17" s="96"/>
      <c r="J17" s="96">
        <v>1</v>
      </c>
      <c r="K17" s="96"/>
      <c r="L17" s="96"/>
      <c r="M17" s="96"/>
    </row>
    <row r="18" spans="1:13" ht="18" customHeight="1">
      <c r="A18" s="226">
        <v>14</v>
      </c>
      <c r="B18" s="274" t="s">
        <v>429</v>
      </c>
      <c r="C18" s="96"/>
      <c r="D18" s="96"/>
      <c r="E18" s="96"/>
      <c r="F18" s="96"/>
      <c r="G18" s="96"/>
      <c r="H18" s="96"/>
      <c r="I18" s="96"/>
      <c r="J18" s="96">
        <v>2</v>
      </c>
      <c r="K18" s="96"/>
      <c r="L18" s="96">
        <v>1</v>
      </c>
      <c r="M18" s="96">
        <v>1</v>
      </c>
    </row>
    <row r="19" spans="1:13" ht="18" customHeight="1">
      <c r="A19" s="226">
        <v>15</v>
      </c>
      <c r="B19" s="274" t="s">
        <v>430</v>
      </c>
      <c r="C19" s="96"/>
      <c r="D19" s="96"/>
      <c r="E19" s="96"/>
      <c r="F19" s="96"/>
      <c r="G19" s="96"/>
      <c r="H19" s="96"/>
      <c r="I19" s="96"/>
      <c r="J19" s="96">
        <v>3</v>
      </c>
      <c r="K19" s="96"/>
      <c r="L19" s="96">
        <v>1</v>
      </c>
      <c r="M19" s="96">
        <v>2</v>
      </c>
    </row>
    <row r="20" spans="1:13" ht="18" customHeight="1">
      <c r="A20" s="226">
        <v>16</v>
      </c>
      <c r="B20" s="274" t="s">
        <v>431</v>
      </c>
      <c r="C20" s="96"/>
      <c r="D20" s="96"/>
      <c r="E20" s="96"/>
      <c r="F20" s="96"/>
      <c r="G20" s="96"/>
      <c r="H20" s="96"/>
      <c r="I20" s="96"/>
      <c r="J20" s="96">
        <v>2</v>
      </c>
      <c r="K20" s="96"/>
      <c r="L20" s="96"/>
      <c r="M20" s="96"/>
    </row>
    <row r="21" spans="1:13" ht="18" customHeight="1">
      <c r="A21" s="226">
        <v>17</v>
      </c>
      <c r="B21" s="274" t="s">
        <v>432</v>
      </c>
      <c r="C21" s="96"/>
      <c r="D21" s="96"/>
      <c r="E21" s="96"/>
      <c r="F21" s="96"/>
      <c r="G21" s="96"/>
      <c r="H21" s="96"/>
      <c r="I21" s="96"/>
      <c r="J21" s="96">
        <v>1</v>
      </c>
      <c r="K21" s="96"/>
      <c r="L21" s="96"/>
      <c r="M21" s="96"/>
    </row>
    <row r="22" spans="1:13" ht="18" customHeight="1">
      <c r="A22" s="226">
        <v>18</v>
      </c>
      <c r="B22" s="274" t="s">
        <v>433</v>
      </c>
      <c r="C22" s="96"/>
      <c r="D22" s="96"/>
      <c r="E22" s="96"/>
      <c r="F22" s="96"/>
      <c r="G22" s="96"/>
      <c r="H22" s="96">
        <v>1</v>
      </c>
      <c r="I22" s="96"/>
      <c r="J22" s="96"/>
      <c r="K22" s="96"/>
      <c r="L22" s="96"/>
      <c r="M22" s="96">
        <v>1</v>
      </c>
    </row>
    <row r="23" spans="1:13" ht="18" customHeight="1">
      <c r="A23" s="226">
        <v>19</v>
      </c>
      <c r="B23" s="274" t="s">
        <v>434</v>
      </c>
      <c r="C23" s="96"/>
      <c r="D23" s="96"/>
      <c r="E23" s="96"/>
      <c r="F23" s="96"/>
      <c r="G23" s="96">
        <v>1</v>
      </c>
      <c r="H23" s="96"/>
      <c r="I23" s="96"/>
      <c r="J23" s="96"/>
      <c r="K23" s="96"/>
      <c r="L23" s="96"/>
      <c r="M23" s="96">
        <v>1</v>
      </c>
    </row>
    <row r="24" spans="1:13" ht="18" customHeight="1">
      <c r="A24" s="226">
        <v>20</v>
      </c>
      <c r="B24" s="274" t="s">
        <v>435</v>
      </c>
      <c r="C24" s="96"/>
      <c r="D24" s="96">
        <v>1</v>
      </c>
      <c r="E24" s="96"/>
      <c r="F24" s="96"/>
      <c r="G24" s="96"/>
      <c r="H24" s="96"/>
      <c r="I24" s="96"/>
      <c r="J24" s="96">
        <v>1</v>
      </c>
      <c r="K24" s="96"/>
      <c r="L24" s="96"/>
      <c r="M24" s="96">
        <v>1</v>
      </c>
    </row>
    <row r="25" spans="1:13" ht="18" customHeight="1">
      <c r="A25" s="226">
        <v>21</v>
      </c>
      <c r="B25" s="274" t="s">
        <v>436</v>
      </c>
      <c r="C25" s="96"/>
      <c r="D25" s="96"/>
      <c r="E25" s="96"/>
      <c r="F25" s="96"/>
      <c r="G25" s="96"/>
      <c r="H25" s="96"/>
      <c r="I25" s="96"/>
      <c r="J25" s="96">
        <v>3</v>
      </c>
      <c r="K25" s="96"/>
      <c r="L25" s="96"/>
      <c r="M25" s="96">
        <v>3</v>
      </c>
    </row>
    <row r="26" spans="1:13" ht="18" customHeight="1">
      <c r="A26" s="226">
        <v>22</v>
      </c>
      <c r="B26" s="274" t="s">
        <v>437</v>
      </c>
      <c r="C26" s="96"/>
      <c r="D26" s="96">
        <v>1</v>
      </c>
      <c r="E26" s="96"/>
      <c r="F26" s="96">
        <v>1</v>
      </c>
      <c r="G26" s="96"/>
      <c r="H26" s="96"/>
      <c r="I26" s="96"/>
      <c r="J26" s="96">
        <v>1</v>
      </c>
      <c r="K26" s="96"/>
      <c r="L26" s="96"/>
      <c r="M26" s="96">
        <v>2</v>
      </c>
    </row>
    <row r="27" spans="1:13" ht="18" customHeight="1">
      <c r="A27" s="226">
        <v>23</v>
      </c>
      <c r="B27" s="274" t="s">
        <v>438</v>
      </c>
      <c r="C27" s="96"/>
      <c r="D27" s="96"/>
      <c r="E27" s="96"/>
      <c r="F27" s="96"/>
      <c r="G27" s="96"/>
      <c r="H27" s="96"/>
      <c r="I27" s="96"/>
      <c r="J27" s="96">
        <v>3</v>
      </c>
      <c r="K27" s="96"/>
      <c r="L27" s="96"/>
      <c r="M27" s="96">
        <v>3</v>
      </c>
    </row>
    <row r="28" spans="1:13" ht="18" customHeight="1">
      <c r="A28" s="226">
        <v>24</v>
      </c>
      <c r="B28" s="274" t="s">
        <v>439</v>
      </c>
      <c r="C28" s="96"/>
      <c r="D28" s="96"/>
      <c r="E28" s="96"/>
      <c r="F28" s="96"/>
      <c r="G28" s="96"/>
      <c r="H28" s="96"/>
      <c r="I28" s="96"/>
      <c r="J28" s="96">
        <v>1</v>
      </c>
      <c r="K28" s="96"/>
      <c r="L28" s="96">
        <v>1</v>
      </c>
      <c r="M28" s="96"/>
    </row>
    <row r="29" spans="1:13" ht="18" customHeight="1">
      <c r="A29" s="226">
        <v>25</v>
      </c>
      <c r="B29" s="274" t="s">
        <v>440</v>
      </c>
      <c r="C29" s="96"/>
      <c r="D29" s="96">
        <v>1</v>
      </c>
      <c r="E29" s="96"/>
      <c r="F29" s="96"/>
      <c r="G29" s="96"/>
      <c r="H29" s="96"/>
      <c r="I29" s="96"/>
      <c r="J29" s="96"/>
      <c r="K29" s="96">
        <v>1</v>
      </c>
      <c r="L29" s="96"/>
      <c r="M29" s="96"/>
    </row>
    <row r="30" spans="1:13" ht="18" customHeight="1">
      <c r="A30" s="226">
        <v>26</v>
      </c>
      <c r="B30" s="274" t="s">
        <v>451</v>
      </c>
      <c r="C30" s="110"/>
      <c r="D30" s="110"/>
      <c r="E30" s="110" t="s">
        <v>1538</v>
      </c>
      <c r="F30" s="110"/>
      <c r="G30" s="110"/>
      <c r="H30" s="110"/>
      <c r="I30" s="110"/>
      <c r="J30" s="110"/>
      <c r="K30" s="110"/>
      <c r="L30" s="110"/>
      <c r="M30" s="110"/>
    </row>
    <row r="31" spans="1:13" ht="18" customHeight="1">
      <c r="A31" s="226">
        <v>27</v>
      </c>
      <c r="B31" s="225" t="s">
        <v>442</v>
      </c>
      <c r="C31" s="96">
        <v>1</v>
      </c>
      <c r="D31" s="96">
        <v>2</v>
      </c>
      <c r="E31" s="96">
        <v>1</v>
      </c>
      <c r="F31" s="96"/>
      <c r="G31" s="96"/>
      <c r="H31" s="96">
        <v>1</v>
      </c>
      <c r="I31" s="96"/>
      <c r="J31" s="96">
        <v>4</v>
      </c>
      <c r="K31" s="96">
        <v>1</v>
      </c>
      <c r="L31" s="96"/>
      <c r="M31" s="96">
        <v>1</v>
      </c>
    </row>
    <row r="32" spans="1:13" ht="18" customHeight="1">
      <c r="A32" s="226">
        <v>28</v>
      </c>
      <c r="B32" s="225" t="s">
        <v>457</v>
      </c>
      <c r="C32" s="96"/>
      <c r="D32" s="96"/>
      <c r="E32" s="96"/>
      <c r="F32" s="96"/>
      <c r="G32" s="96"/>
      <c r="H32" s="96"/>
      <c r="I32" s="96"/>
      <c r="J32" s="96">
        <v>1</v>
      </c>
      <c r="K32" s="96"/>
      <c r="L32" s="96">
        <v>1</v>
      </c>
      <c r="M32" s="96">
        <v>1</v>
      </c>
    </row>
    <row r="33" spans="1:13" ht="18" customHeight="1">
      <c r="A33" s="226">
        <v>29</v>
      </c>
      <c r="B33" s="274" t="s">
        <v>513</v>
      </c>
      <c r="C33" s="96"/>
      <c r="D33" s="96"/>
      <c r="E33" s="96"/>
      <c r="F33" s="96"/>
      <c r="G33" s="96"/>
      <c r="H33" s="96">
        <v>1</v>
      </c>
      <c r="I33" s="96"/>
      <c r="J33" s="96">
        <v>3</v>
      </c>
      <c r="K33" s="96"/>
      <c r="L33" s="96"/>
      <c r="M33" s="96">
        <v>2</v>
      </c>
    </row>
    <row r="34" spans="1:13" ht="18" customHeight="1">
      <c r="A34" s="226">
        <v>30</v>
      </c>
      <c r="B34" s="274" t="s">
        <v>445</v>
      </c>
      <c r="C34" s="96"/>
      <c r="D34" s="96"/>
      <c r="E34" s="96"/>
      <c r="F34" s="96"/>
      <c r="G34" s="96"/>
      <c r="H34" s="96"/>
      <c r="I34" s="96"/>
      <c r="J34" s="96">
        <v>2</v>
      </c>
      <c r="K34" s="96"/>
      <c r="L34" s="96"/>
      <c r="M34" s="96"/>
    </row>
    <row r="35" spans="1:13" ht="18" customHeight="1">
      <c r="A35" s="226">
        <v>31</v>
      </c>
      <c r="B35" s="274" t="s">
        <v>552</v>
      </c>
      <c r="C35" s="96" t="s">
        <v>976</v>
      </c>
      <c r="D35" s="96" t="s">
        <v>976</v>
      </c>
      <c r="E35" s="96" t="s">
        <v>976</v>
      </c>
      <c r="F35" s="96" t="s">
        <v>976</v>
      </c>
      <c r="G35" s="96" t="s">
        <v>976</v>
      </c>
      <c r="H35" s="96" t="s">
        <v>976</v>
      </c>
      <c r="I35" s="96" t="s">
        <v>976</v>
      </c>
      <c r="J35" s="96">
        <v>3</v>
      </c>
      <c r="K35" s="96" t="s">
        <v>976</v>
      </c>
      <c r="L35" s="96" t="s">
        <v>976</v>
      </c>
      <c r="M35" s="96" t="s">
        <v>976</v>
      </c>
    </row>
    <row r="36" spans="1:13" ht="18" customHeight="1">
      <c r="A36" s="226">
        <v>32</v>
      </c>
      <c r="B36" s="274" t="s">
        <v>453</v>
      </c>
      <c r="C36" s="96"/>
      <c r="D36" s="96"/>
      <c r="E36" s="96"/>
      <c r="F36" s="96"/>
      <c r="G36" s="96"/>
      <c r="H36" s="96"/>
      <c r="I36" s="96"/>
      <c r="J36" s="96">
        <v>2</v>
      </c>
      <c r="K36" s="96"/>
      <c r="L36" s="96"/>
      <c r="M36" s="96">
        <v>1</v>
      </c>
    </row>
    <row r="37" spans="1:13" ht="18" customHeight="1">
      <c r="A37" s="1093" t="s">
        <v>10</v>
      </c>
      <c r="B37" s="1093"/>
      <c r="C37" s="281">
        <f>SUM(C5:C36)</f>
        <v>4</v>
      </c>
      <c r="D37" s="281">
        <f t="shared" ref="D37:M37" si="0">SUM(D5:D36)</f>
        <v>5</v>
      </c>
      <c r="E37" s="281">
        <f t="shared" si="0"/>
        <v>1</v>
      </c>
      <c r="F37" s="281">
        <f t="shared" si="0"/>
        <v>2</v>
      </c>
      <c r="G37" s="281">
        <f t="shared" si="0"/>
        <v>1</v>
      </c>
      <c r="H37" s="281">
        <f t="shared" si="0"/>
        <v>3</v>
      </c>
      <c r="I37" s="281">
        <f t="shared" si="0"/>
        <v>0</v>
      </c>
      <c r="J37" s="281">
        <f t="shared" si="0"/>
        <v>40</v>
      </c>
      <c r="K37" s="281">
        <f t="shared" si="0"/>
        <v>2</v>
      </c>
      <c r="L37" s="281">
        <f t="shared" si="0"/>
        <v>4</v>
      </c>
      <c r="M37" s="281">
        <f t="shared" si="0"/>
        <v>22</v>
      </c>
    </row>
    <row r="38" spans="1:13">
      <c r="B38" s="17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53" spans="13:13">
      <c r="M53" s="84">
        <v>90</v>
      </c>
    </row>
  </sheetData>
  <mergeCells count="12">
    <mergeCell ref="A37:B37"/>
    <mergeCell ref="A3:B4"/>
    <mergeCell ref="A1:M1"/>
    <mergeCell ref="K3:K4"/>
    <mergeCell ref="L3:L4"/>
    <mergeCell ref="M3:M4"/>
    <mergeCell ref="F3:G3"/>
    <mergeCell ref="I3:J3"/>
    <mergeCell ref="C3:C4"/>
    <mergeCell ref="D3:D4"/>
    <mergeCell ref="E3:E4"/>
    <mergeCell ref="H3:H4"/>
  </mergeCells>
  <pageMargins left="0.7" right="0.7" top="1.2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14:F29"/>
  <sheetViews>
    <sheetView view="pageBreakPreview" topLeftCell="A15" zoomScale="60" workbookViewId="0">
      <selection activeCell="C24" sqref="C24:H24"/>
    </sheetView>
  </sheetViews>
  <sheetFormatPr defaultRowHeight="15"/>
  <cols>
    <col min="11" max="11" width="0.42578125" customWidth="1"/>
  </cols>
  <sheetData>
    <row r="14" spans="3:4">
      <c r="C14" s="9"/>
      <c r="D14" s="9"/>
    </row>
    <row r="15" spans="3:4">
      <c r="C15" s="9"/>
      <c r="D15" s="9"/>
    </row>
    <row r="16" spans="3:4">
      <c r="C16" s="9"/>
      <c r="D16" s="9"/>
    </row>
    <row r="17" spans="3:6">
      <c r="C17" s="9"/>
      <c r="D17" s="9"/>
    </row>
    <row r="18" spans="3:6">
      <c r="C18" s="9"/>
      <c r="D18" s="9"/>
    </row>
    <row r="19" spans="3:6">
      <c r="C19" s="9"/>
    </row>
    <row r="20" spans="3:6">
      <c r="C20" s="9"/>
      <c r="D20" s="9"/>
    </row>
    <row r="22" spans="3:6">
      <c r="C22" s="9"/>
      <c r="D22" s="9"/>
    </row>
    <row r="23" spans="3:6">
      <c r="C23" s="9"/>
      <c r="D23" s="9"/>
    </row>
    <row r="24" spans="3:6" ht="46.5">
      <c r="C24" s="563" t="s">
        <v>720</v>
      </c>
      <c r="D24" s="561"/>
      <c r="E24" s="561"/>
      <c r="F24" s="561"/>
    </row>
    <row r="25" spans="3:6">
      <c r="C25" s="9"/>
      <c r="D25" s="10"/>
    </row>
    <row r="26" spans="3:6">
      <c r="C26" s="9"/>
      <c r="D26" s="9"/>
    </row>
    <row r="27" spans="3:6">
      <c r="C27" s="9"/>
      <c r="D27" s="9"/>
    </row>
    <row r="28" spans="3:6">
      <c r="C28" s="9"/>
      <c r="D28" s="9"/>
    </row>
    <row r="29" spans="3:6">
      <c r="C29" s="9"/>
      <c r="D29" s="9"/>
    </row>
  </sheetData>
  <pageMargins left="1" right="0.3" top="0.5" bottom="0.3" header="0" footer="0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workbookViewId="0">
      <selection sqref="A1:U1"/>
    </sheetView>
  </sheetViews>
  <sheetFormatPr defaultColWidth="9.140625" defaultRowHeight="15"/>
  <cols>
    <col min="1" max="1" width="3.5703125" style="84" customWidth="1"/>
    <col min="2" max="2" width="18.28515625" style="84" customWidth="1"/>
    <col min="3" max="3" width="3" style="86" customWidth="1"/>
    <col min="4" max="5" width="3.140625" style="86" customWidth="1"/>
    <col min="6" max="6" width="3.28515625" style="86" customWidth="1"/>
    <col min="7" max="7" width="3.5703125" style="86" customWidth="1"/>
    <col min="8" max="8" width="2.7109375" style="86" customWidth="1"/>
    <col min="9" max="9" width="2.42578125" style="86" customWidth="1"/>
    <col min="10" max="10" width="2.85546875" style="86" customWidth="1"/>
    <col min="11" max="11" width="2.7109375" style="86" customWidth="1"/>
    <col min="12" max="12" width="3" style="86" customWidth="1"/>
    <col min="13" max="15" width="2.7109375" style="86" customWidth="1"/>
    <col min="16" max="16" width="2.5703125" style="86" customWidth="1"/>
    <col min="17" max="19" width="3.140625" style="86" customWidth="1"/>
    <col min="20" max="20" width="2.7109375" style="84" customWidth="1"/>
    <col min="21" max="21" width="5.85546875" style="84" customWidth="1"/>
    <col min="22" max="16384" width="9.140625" style="84"/>
  </cols>
  <sheetData>
    <row r="1" spans="1:22" ht="23.1" customHeight="1">
      <c r="A1" s="1255" t="s">
        <v>1470</v>
      </c>
      <c r="B1" s="1255"/>
      <c r="C1" s="1255"/>
      <c r="D1" s="1255"/>
      <c r="E1" s="1255"/>
      <c r="F1" s="1255"/>
      <c r="G1" s="1255"/>
      <c r="H1" s="1255"/>
      <c r="I1" s="1255"/>
      <c r="J1" s="1255"/>
      <c r="K1" s="1255"/>
      <c r="L1" s="1255"/>
      <c r="M1" s="1255"/>
      <c r="N1" s="1255"/>
      <c r="O1" s="1255"/>
      <c r="P1" s="1255"/>
      <c r="Q1" s="1255"/>
      <c r="R1" s="1255"/>
      <c r="S1" s="1255"/>
      <c r="T1" s="1255"/>
      <c r="U1" s="1255"/>
    </row>
    <row r="2" spans="1:22">
      <c r="A2" s="889" t="s">
        <v>27</v>
      </c>
      <c r="B2" s="889"/>
      <c r="C2" s="1143" t="s">
        <v>851</v>
      </c>
      <c r="D2" s="1143"/>
      <c r="E2" s="1143"/>
      <c r="F2" s="1143"/>
      <c r="G2" s="1143"/>
      <c r="H2" s="1143" t="s">
        <v>162</v>
      </c>
      <c r="I2" s="1143"/>
      <c r="J2" s="1143"/>
      <c r="K2" s="1143"/>
      <c r="L2" s="1143"/>
      <c r="M2" s="1143"/>
      <c r="N2" s="1143"/>
      <c r="O2" s="1143"/>
      <c r="P2" s="1143"/>
      <c r="Q2" s="1210"/>
      <c r="R2" s="1211"/>
      <c r="S2" s="1212"/>
      <c r="T2" s="1143" t="s">
        <v>338</v>
      </c>
      <c r="U2" s="1143"/>
    </row>
    <row r="3" spans="1:22" ht="120.75" customHeight="1">
      <c r="A3" s="889"/>
      <c r="B3" s="889"/>
      <c r="C3" s="210" t="s">
        <v>852</v>
      </c>
      <c r="D3" s="210" t="s">
        <v>853</v>
      </c>
      <c r="E3" s="210" t="s">
        <v>854</v>
      </c>
      <c r="F3" s="211" t="s">
        <v>31</v>
      </c>
      <c r="G3" s="210" t="s">
        <v>855</v>
      </c>
      <c r="H3" s="210" t="s">
        <v>856</v>
      </c>
      <c r="I3" s="210" t="s">
        <v>857</v>
      </c>
      <c r="J3" s="210" t="s">
        <v>858</v>
      </c>
      <c r="K3" s="210" t="s">
        <v>859</v>
      </c>
      <c r="L3" s="210" t="s">
        <v>926</v>
      </c>
      <c r="M3" s="210" t="s">
        <v>860</v>
      </c>
      <c r="N3" s="210" t="s">
        <v>861</v>
      </c>
      <c r="O3" s="210" t="s">
        <v>413</v>
      </c>
      <c r="P3" s="210" t="s">
        <v>33</v>
      </c>
      <c r="Q3" s="210" t="s">
        <v>414</v>
      </c>
      <c r="R3" s="210" t="s">
        <v>415</v>
      </c>
      <c r="S3" s="210" t="s">
        <v>214</v>
      </c>
      <c r="T3" s="210" t="s">
        <v>32</v>
      </c>
      <c r="U3" s="210" t="s">
        <v>862</v>
      </c>
    </row>
    <row r="4" spans="1:22" ht="18" customHeight="1">
      <c r="A4" s="194">
        <v>1</v>
      </c>
      <c r="B4" s="172" t="s">
        <v>994</v>
      </c>
      <c r="C4" s="311" t="s">
        <v>976</v>
      </c>
      <c r="D4" s="311" t="s">
        <v>976</v>
      </c>
      <c r="E4" s="311" t="s">
        <v>976</v>
      </c>
      <c r="F4" s="311" t="s">
        <v>976</v>
      </c>
      <c r="G4" s="311" t="s">
        <v>976</v>
      </c>
      <c r="H4" s="311" t="s">
        <v>976</v>
      </c>
      <c r="I4" s="311" t="s">
        <v>976</v>
      </c>
      <c r="J4" s="311" t="s">
        <v>976</v>
      </c>
      <c r="K4" s="311" t="s">
        <v>976</v>
      </c>
      <c r="L4" s="311" t="s">
        <v>976</v>
      </c>
      <c r="M4" s="311" t="s">
        <v>976</v>
      </c>
      <c r="N4" s="311" t="s">
        <v>976</v>
      </c>
      <c r="O4" s="311" t="s">
        <v>976</v>
      </c>
      <c r="P4" s="311" t="s">
        <v>976</v>
      </c>
      <c r="Q4" s="311" t="s">
        <v>976</v>
      </c>
      <c r="R4" s="311" t="s">
        <v>976</v>
      </c>
      <c r="S4" s="311" t="s">
        <v>976</v>
      </c>
      <c r="T4" s="311" t="s">
        <v>976</v>
      </c>
      <c r="U4" s="311" t="s">
        <v>976</v>
      </c>
    </row>
    <row r="5" spans="1:22" ht="18" customHeight="1">
      <c r="A5" s="194">
        <v>2</v>
      </c>
      <c r="B5" s="312" t="s">
        <v>1471</v>
      </c>
      <c r="C5" s="311" t="s">
        <v>976</v>
      </c>
      <c r="D5" s="311" t="s">
        <v>976</v>
      </c>
      <c r="E5" s="311" t="s">
        <v>976</v>
      </c>
      <c r="F5" s="311" t="s">
        <v>976</v>
      </c>
      <c r="G5" s="311" t="s">
        <v>976</v>
      </c>
      <c r="H5" s="311" t="s">
        <v>976</v>
      </c>
      <c r="I5" s="311" t="s">
        <v>976</v>
      </c>
      <c r="J5" s="311" t="s">
        <v>976</v>
      </c>
      <c r="K5" s="311" t="s">
        <v>976</v>
      </c>
      <c r="L5" s="311" t="s">
        <v>976</v>
      </c>
      <c r="M5" s="311" t="s">
        <v>976</v>
      </c>
      <c r="N5" s="311" t="s">
        <v>976</v>
      </c>
      <c r="O5" s="311" t="s">
        <v>976</v>
      </c>
      <c r="P5" s="311" t="s">
        <v>976</v>
      </c>
      <c r="Q5" s="311" t="s">
        <v>976</v>
      </c>
      <c r="R5" s="311" t="s">
        <v>976</v>
      </c>
      <c r="S5" s="311" t="s">
        <v>976</v>
      </c>
      <c r="T5" s="311" t="s">
        <v>976</v>
      </c>
      <c r="U5" s="311" t="s">
        <v>976</v>
      </c>
    </row>
    <row r="6" spans="1:22" ht="18" customHeight="1">
      <c r="A6" s="194">
        <v>3</v>
      </c>
      <c r="B6" s="172" t="s">
        <v>418</v>
      </c>
      <c r="C6" s="311" t="s">
        <v>976</v>
      </c>
      <c r="D6" s="311" t="s">
        <v>976</v>
      </c>
      <c r="E6" s="311" t="s">
        <v>976</v>
      </c>
      <c r="F6" s="311" t="s">
        <v>976</v>
      </c>
      <c r="G6" s="311" t="s">
        <v>976</v>
      </c>
      <c r="H6" s="311" t="s">
        <v>976</v>
      </c>
      <c r="I6" s="311" t="s">
        <v>976</v>
      </c>
      <c r="J6" s="311" t="s">
        <v>976</v>
      </c>
      <c r="K6" s="311" t="s">
        <v>976</v>
      </c>
      <c r="L6" s="311" t="s">
        <v>976</v>
      </c>
      <c r="M6" s="311" t="s">
        <v>976</v>
      </c>
      <c r="N6" s="311" t="s">
        <v>976</v>
      </c>
      <c r="O6" s="311" t="s">
        <v>976</v>
      </c>
      <c r="P6" s="311" t="s">
        <v>976</v>
      </c>
      <c r="Q6" s="311" t="s">
        <v>976</v>
      </c>
      <c r="R6" s="311" t="s">
        <v>976</v>
      </c>
      <c r="S6" s="311" t="s">
        <v>976</v>
      </c>
      <c r="T6" s="311" t="s">
        <v>976</v>
      </c>
      <c r="U6" s="311" t="s">
        <v>976</v>
      </c>
      <c r="V6" s="314"/>
    </row>
    <row r="7" spans="1:22" ht="18" customHeight="1">
      <c r="A7" s="194">
        <v>4</v>
      </c>
      <c r="B7" s="172" t="s">
        <v>419</v>
      </c>
      <c r="C7" s="311" t="s">
        <v>976</v>
      </c>
      <c r="D7" s="311" t="s">
        <v>976</v>
      </c>
      <c r="E7" s="311" t="s">
        <v>976</v>
      </c>
      <c r="F7" s="311" t="s">
        <v>976</v>
      </c>
      <c r="G7" s="311" t="s">
        <v>976</v>
      </c>
      <c r="H7" s="311" t="s">
        <v>976</v>
      </c>
      <c r="I7" s="311" t="s">
        <v>976</v>
      </c>
      <c r="J7" s="311" t="s">
        <v>976</v>
      </c>
      <c r="K7" s="311" t="s">
        <v>976</v>
      </c>
      <c r="L7" s="311" t="s">
        <v>976</v>
      </c>
      <c r="M7" s="311" t="s">
        <v>976</v>
      </c>
      <c r="N7" s="311" t="s">
        <v>976</v>
      </c>
      <c r="O7" s="311" t="s">
        <v>976</v>
      </c>
      <c r="P7" s="311" t="s">
        <v>976</v>
      </c>
      <c r="Q7" s="311" t="s">
        <v>976</v>
      </c>
      <c r="R7" s="311" t="s">
        <v>976</v>
      </c>
      <c r="S7" s="311" t="s">
        <v>976</v>
      </c>
      <c r="T7" s="311" t="s">
        <v>976</v>
      </c>
      <c r="U7" s="311" t="s">
        <v>976</v>
      </c>
    </row>
    <row r="8" spans="1:22" ht="18" customHeight="1">
      <c r="A8" s="194">
        <v>5</v>
      </c>
      <c r="B8" s="172" t="s">
        <v>995</v>
      </c>
      <c r="C8" s="311" t="s">
        <v>976</v>
      </c>
      <c r="D8" s="311" t="s">
        <v>976</v>
      </c>
      <c r="E8" s="311" t="s">
        <v>976</v>
      </c>
      <c r="F8" s="311" t="s">
        <v>976</v>
      </c>
      <c r="G8" s="311" t="s">
        <v>976</v>
      </c>
      <c r="H8" s="311" t="s">
        <v>976</v>
      </c>
      <c r="I8" s="311" t="s">
        <v>976</v>
      </c>
      <c r="J8" s="311" t="s">
        <v>976</v>
      </c>
      <c r="K8" s="311" t="s">
        <v>976</v>
      </c>
      <c r="L8" s="311" t="s">
        <v>976</v>
      </c>
      <c r="M8" s="311" t="s">
        <v>976</v>
      </c>
      <c r="N8" s="311" t="s">
        <v>976</v>
      </c>
      <c r="O8" s="311" t="s">
        <v>976</v>
      </c>
      <c r="P8" s="311" t="s">
        <v>976</v>
      </c>
      <c r="Q8" s="311" t="s">
        <v>976</v>
      </c>
      <c r="R8" s="311" t="s">
        <v>976</v>
      </c>
      <c r="S8" s="311" t="s">
        <v>976</v>
      </c>
      <c r="T8" s="311" t="s">
        <v>976</v>
      </c>
      <c r="U8" s="311" t="s">
        <v>976</v>
      </c>
    </row>
    <row r="9" spans="1:22" ht="18" customHeight="1">
      <c r="A9" s="194">
        <v>6</v>
      </c>
      <c r="B9" s="183" t="s">
        <v>421</v>
      </c>
      <c r="C9" s="311" t="s">
        <v>976</v>
      </c>
      <c r="D9" s="311" t="s">
        <v>976</v>
      </c>
      <c r="E9" s="311" t="s">
        <v>976</v>
      </c>
      <c r="F9" s="311" t="s">
        <v>976</v>
      </c>
      <c r="G9" s="311" t="s">
        <v>976</v>
      </c>
      <c r="H9" s="311" t="s">
        <v>976</v>
      </c>
      <c r="I9" s="311" t="s">
        <v>976</v>
      </c>
      <c r="J9" s="311" t="s">
        <v>976</v>
      </c>
      <c r="K9" s="311" t="s">
        <v>976</v>
      </c>
      <c r="L9" s="311" t="s">
        <v>976</v>
      </c>
      <c r="M9" s="311" t="s">
        <v>976</v>
      </c>
      <c r="N9" s="311" t="s">
        <v>976</v>
      </c>
      <c r="O9" s="311" t="s">
        <v>976</v>
      </c>
      <c r="P9" s="311" t="s">
        <v>976</v>
      </c>
      <c r="Q9" s="311" t="s">
        <v>976</v>
      </c>
      <c r="R9" s="311" t="s">
        <v>976</v>
      </c>
      <c r="S9" s="311" t="s">
        <v>976</v>
      </c>
      <c r="T9" s="313">
        <v>1</v>
      </c>
      <c r="U9" s="311" t="s">
        <v>976</v>
      </c>
    </row>
    <row r="10" spans="1:22" ht="18" customHeight="1">
      <c r="A10" s="194">
        <v>7</v>
      </c>
      <c r="B10" s="183" t="s">
        <v>965</v>
      </c>
      <c r="C10" s="311" t="s">
        <v>976</v>
      </c>
      <c r="D10" s="311" t="s">
        <v>976</v>
      </c>
      <c r="E10" s="311" t="s">
        <v>976</v>
      </c>
      <c r="F10" s="311" t="s">
        <v>976</v>
      </c>
      <c r="G10" s="311" t="s">
        <v>976</v>
      </c>
      <c r="H10" s="311" t="s">
        <v>976</v>
      </c>
      <c r="I10" s="311" t="s">
        <v>976</v>
      </c>
      <c r="J10" s="311" t="s">
        <v>976</v>
      </c>
      <c r="K10" s="311" t="s">
        <v>976</v>
      </c>
      <c r="L10" s="311" t="s">
        <v>976</v>
      </c>
      <c r="M10" s="311" t="s">
        <v>976</v>
      </c>
      <c r="N10" s="311" t="s">
        <v>976</v>
      </c>
      <c r="O10" s="311" t="s">
        <v>976</v>
      </c>
      <c r="P10" s="311" t="s">
        <v>976</v>
      </c>
      <c r="Q10" s="311" t="s">
        <v>976</v>
      </c>
      <c r="R10" s="311" t="s">
        <v>976</v>
      </c>
      <c r="S10" s="311" t="s">
        <v>976</v>
      </c>
      <c r="T10" s="311" t="s">
        <v>976</v>
      </c>
      <c r="U10" s="311" t="s">
        <v>976</v>
      </c>
    </row>
    <row r="11" spans="1:22" ht="18" customHeight="1">
      <c r="A11" s="194">
        <v>8</v>
      </c>
      <c r="B11" s="183" t="s">
        <v>423</v>
      </c>
      <c r="C11" s="311" t="s">
        <v>976</v>
      </c>
      <c r="D11" s="311" t="s">
        <v>976</v>
      </c>
      <c r="E11" s="311" t="s">
        <v>976</v>
      </c>
      <c r="F11" s="311" t="s">
        <v>976</v>
      </c>
      <c r="G11" s="313">
        <v>1</v>
      </c>
      <c r="H11" s="311" t="s">
        <v>976</v>
      </c>
      <c r="I11" s="311" t="s">
        <v>976</v>
      </c>
      <c r="J11" s="311" t="s">
        <v>976</v>
      </c>
      <c r="K11" s="311" t="s">
        <v>976</v>
      </c>
      <c r="L11" s="311" t="s">
        <v>976</v>
      </c>
      <c r="M11" s="311" t="s">
        <v>976</v>
      </c>
      <c r="N11" s="311" t="s">
        <v>976</v>
      </c>
      <c r="O11" s="311" t="s">
        <v>976</v>
      </c>
      <c r="P11" s="311" t="s">
        <v>976</v>
      </c>
      <c r="Q11" s="311" t="s">
        <v>976</v>
      </c>
      <c r="R11" s="311" t="s">
        <v>976</v>
      </c>
      <c r="S11" s="311" t="s">
        <v>976</v>
      </c>
      <c r="T11" s="313">
        <v>1</v>
      </c>
      <c r="U11" s="311" t="s">
        <v>976</v>
      </c>
    </row>
    <row r="12" spans="1:22" ht="18" customHeight="1">
      <c r="A12" s="194">
        <v>9</v>
      </c>
      <c r="B12" s="183" t="s">
        <v>424</v>
      </c>
      <c r="C12" s="311" t="s">
        <v>976</v>
      </c>
      <c r="D12" s="311" t="s">
        <v>976</v>
      </c>
      <c r="E12" s="311" t="s">
        <v>976</v>
      </c>
      <c r="F12" s="311" t="s">
        <v>976</v>
      </c>
      <c r="G12" s="311" t="s">
        <v>976</v>
      </c>
      <c r="H12" s="311" t="s">
        <v>976</v>
      </c>
      <c r="I12" s="311" t="s">
        <v>976</v>
      </c>
      <c r="J12" s="311" t="s">
        <v>976</v>
      </c>
      <c r="K12" s="311" t="s">
        <v>976</v>
      </c>
      <c r="L12" s="311" t="s">
        <v>976</v>
      </c>
      <c r="M12" s="311" t="s">
        <v>976</v>
      </c>
      <c r="N12" s="311" t="s">
        <v>976</v>
      </c>
      <c r="O12" s="311" t="s">
        <v>976</v>
      </c>
      <c r="P12" s="311" t="s">
        <v>976</v>
      </c>
      <c r="Q12" s="311" t="s">
        <v>976</v>
      </c>
      <c r="R12" s="311" t="s">
        <v>976</v>
      </c>
      <c r="S12" s="311" t="s">
        <v>976</v>
      </c>
      <c r="T12" s="313">
        <v>1</v>
      </c>
      <c r="U12" s="311" t="s">
        <v>976</v>
      </c>
    </row>
    <row r="13" spans="1:22" ht="18" customHeight="1">
      <c r="A13" s="194">
        <v>10</v>
      </c>
      <c r="B13" s="183" t="s">
        <v>512</v>
      </c>
      <c r="C13" s="311" t="s">
        <v>976</v>
      </c>
      <c r="D13" s="311" t="s">
        <v>976</v>
      </c>
      <c r="E13" s="311" t="s">
        <v>976</v>
      </c>
      <c r="F13" s="311" t="s">
        <v>976</v>
      </c>
      <c r="G13" s="311" t="s">
        <v>976</v>
      </c>
      <c r="H13" s="311" t="s">
        <v>976</v>
      </c>
      <c r="I13" s="311" t="s">
        <v>976</v>
      </c>
      <c r="J13" s="311" t="s">
        <v>976</v>
      </c>
      <c r="K13" s="311" t="s">
        <v>976</v>
      </c>
      <c r="L13" s="311" t="s">
        <v>976</v>
      </c>
      <c r="M13" s="311" t="s">
        <v>976</v>
      </c>
      <c r="N13" s="311" t="s">
        <v>976</v>
      </c>
      <c r="O13" s="311" t="s">
        <v>976</v>
      </c>
      <c r="P13" s="311" t="s">
        <v>976</v>
      </c>
      <c r="Q13" s="311" t="s">
        <v>976</v>
      </c>
      <c r="R13" s="311" t="s">
        <v>976</v>
      </c>
      <c r="S13" s="311" t="s">
        <v>976</v>
      </c>
      <c r="T13" s="311" t="s">
        <v>976</v>
      </c>
      <c r="U13" s="311" t="s">
        <v>976</v>
      </c>
    </row>
    <row r="14" spans="1:22" ht="18" customHeight="1">
      <c r="A14" s="194">
        <v>11</v>
      </c>
      <c r="B14" s="183" t="s">
        <v>1131</v>
      </c>
      <c r="C14" s="311" t="s">
        <v>976</v>
      </c>
      <c r="D14" s="311" t="s">
        <v>976</v>
      </c>
      <c r="E14" s="311" t="s">
        <v>976</v>
      </c>
      <c r="F14" s="311" t="s">
        <v>976</v>
      </c>
      <c r="G14" s="311" t="s">
        <v>976</v>
      </c>
      <c r="H14" s="311" t="s">
        <v>976</v>
      </c>
      <c r="I14" s="311" t="s">
        <v>976</v>
      </c>
      <c r="J14" s="311" t="s">
        <v>976</v>
      </c>
      <c r="K14" s="311" t="s">
        <v>976</v>
      </c>
      <c r="L14" s="311" t="s">
        <v>976</v>
      </c>
      <c r="M14" s="311" t="s">
        <v>976</v>
      </c>
      <c r="N14" s="311" t="s">
        <v>976</v>
      </c>
      <c r="O14" s="311" t="s">
        <v>976</v>
      </c>
      <c r="P14" s="311" t="s">
        <v>976</v>
      </c>
      <c r="Q14" s="311" t="s">
        <v>976</v>
      </c>
      <c r="R14" s="311" t="s">
        <v>976</v>
      </c>
      <c r="S14" s="311" t="s">
        <v>976</v>
      </c>
      <c r="T14" s="311" t="s">
        <v>976</v>
      </c>
      <c r="U14" s="311" t="s">
        <v>976</v>
      </c>
    </row>
    <row r="15" spans="1:22" ht="18" customHeight="1">
      <c r="A15" s="194">
        <v>12</v>
      </c>
      <c r="B15" s="183" t="s">
        <v>1136</v>
      </c>
      <c r="C15" s="311" t="s">
        <v>976</v>
      </c>
      <c r="D15" s="311" t="s">
        <v>976</v>
      </c>
      <c r="E15" s="311" t="s">
        <v>976</v>
      </c>
      <c r="F15" s="311" t="s">
        <v>976</v>
      </c>
      <c r="G15" s="311" t="s">
        <v>976</v>
      </c>
      <c r="H15" s="311" t="s">
        <v>976</v>
      </c>
      <c r="I15" s="311" t="s">
        <v>976</v>
      </c>
      <c r="J15" s="311" t="s">
        <v>976</v>
      </c>
      <c r="K15" s="311" t="s">
        <v>976</v>
      </c>
      <c r="L15" s="311" t="s">
        <v>976</v>
      </c>
      <c r="M15" s="311" t="s">
        <v>976</v>
      </c>
      <c r="N15" s="311" t="s">
        <v>976</v>
      </c>
      <c r="O15" s="311" t="s">
        <v>976</v>
      </c>
      <c r="P15" s="311" t="s">
        <v>976</v>
      </c>
      <c r="Q15" s="311" t="s">
        <v>976</v>
      </c>
      <c r="R15" s="311" t="s">
        <v>976</v>
      </c>
      <c r="S15" s="311" t="s">
        <v>976</v>
      </c>
      <c r="T15" s="311" t="s">
        <v>976</v>
      </c>
      <c r="U15" s="311" t="s">
        <v>976</v>
      </c>
    </row>
    <row r="16" spans="1:22" ht="18" customHeight="1">
      <c r="A16" s="194">
        <v>13</v>
      </c>
      <c r="B16" s="183" t="s">
        <v>428</v>
      </c>
      <c r="C16" s="311" t="s">
        <v>976</v>
      </c>
      <c r="D16" s="311" t="s">
        <v>976</v>
      </c>
      <c r="E16" s="311" t="s">
        <v>976</v>
      </c>
      <c r="F16" s="311" t="s">
        <v>976</v>
      </c>
      <c r="G16" s="311" t="s">
        <v>976</v>
      </c>
      <c r="H16" s="311" t="s">
        <v>976</v>
      </c>
      <c r="I16" s="311" t="s">
        <v>976</v>
      </c>
      <c r="J16" s="311" t="s">
        <v>976</v>
      </c>
      <c r="K16" s="311" t="s">
        <v>976</v>
      </c>
      <c r="L16" s="311" t="s">
        <v>976</v>
      </c>
      <c r="M16" s="311" t="s">
        <v>976</v>
      </c>
      <c r="N16" s="311" t="s">
        <v>976</v>
      </c>
      <c r="O16" s="311" t="s">
        <v>976</v>
      </c>
      <c r="P16" s="311" t="s">
        <v>976</v>
      </c>
      <c r="Q16" s="311" t="s">
        <v>976</v>
      </c>
      <c r="R16" s="311" t="s">
        <v>976</v>
      </c>
      <c r="S16" s="311" t="s">
        <v>976</v>
      </c>
      <c r="T16" s="311" t="s">
        <v>976</v>
      </c>
      <c r="U16" s="311" t="s">
        <v>976</v>
      </c>
    </row>
    <row r="17" spans="1:21" ht="18" customHeight="1">
      <c r="A17" s="194">
        <v>14</v>
      </c>
      <c r="B17" s="183" t="s">
        <v>429</v>
      </c>
      <c r="C17" s="311" t="s">
        <v>976</v>
      </c>
      <c r="D17" s="311" t="s">
        <v>976</v>
      </c>
      <c r="E17" s="311" t="s">
        <v>976</v>
      </c>
      <c r="F17" s="311" t="s">
        <v>976</v>
      </c>
      <c r="G17" s="311" t="s">
        <v>976</v>
      </c>
      <c r="H17" s="311" t="s">
        <v>976</v>
      </c>
      <c r="I17" s="311" t="s">
        <v>976</v>
      </c>
      <c r="J17" s="311" t="s">
        <v>976</v>
      </c>
      <c r="K17" s="311" t="s">
        <v>976</v>
      </c>
      <c r="L17" s="311" t="s">
        <v>976</v>
      </c>
      <c r="M17" s="311" t="s">
        <v>976</v>
      </c>
      <c r="N17" s="311" t="s">
        <v>976</v>
      </c>
      <c r="O17" s="311" t="s">
        <v>976</v>
      </c>
      <c r="P17" s="311" t="s">
        <v>976</v>
      </c>
      <c r="Q17" s="311" t="s">
        <v>976</v>
      </c>
      <c r="R17" s="311" t="s">
        <v>976</v>
      </c>
      <c r="S17" s="311" t="s">
        <v>976</v>
      </c>
      <c r="T17" s="311" t="s">
        <v>976</v>
      </c>
      <c r="U17" s="311" t="s">
        <v>976</v>
      </c>
    </row>
    <row r="18" spans="1:21" ht="18" customHeight="1">
      <c r="A18" s="194">
        <v>15</v>
      </c>
      <c r="B18" s="183" t="s">
        <v>430</v>
      </c>
      <c r="C18" s="311" t="s">
        <v>976</v>
      </c>
      <c r="D18" s="311" t="s">
        <v>976</v>
      </c>
      <c r="E18" s="311" t="s">
        <v>976</v>
      </c>
      <c r="F18" s="311" t="s">
        <v>976</v>
      </c>
      <c r="G18" s="311" t="s">
        <v>976</v>
      </c>
      <c r="H18" s="311" t="s">
        <v>976</v>
      </c>
      <c r="I18" s="311" t="s">
        <v>976</v>
      </c>
      <c r="J18" s="311" t="s">
        <v>976</v>
      </c>
      <c r="K18" s="311" t="s">
        <v>976</v>
      </c>
      <c r="L18" s="311" t="s">
        <v>976</v>
      </c>
      <c r="M18" s="311" t="s">
        <v>976</v>
      </c>
      <c r="N18" s="311" t="s">
        <v>976</v>
      </c>
      <c r="O18" s="311" t="s">
        <v>976</v>
      </c>
      <c r="P18" s="311" t="s">
        <v>976</v>
      </c>
      <c r="Q18" s="311" t="s">
        <v>976</v>
      </c>
      <c r="R18" s="311" t="s">
        <v>976</v>
      </c>
      <c r="S18" s="311" t="s">
        <v>976</v>
      </c>
      <c r="T18" s="311" t="s">
        <v>976</v>
      </c>
      <c r="U18" s="311" t="s">
        <v>976</v>
      </c>
    </row>
    <row r="19" spans="1:21" ht="18" customHeight="1">
      <c r="A19" s="194">
        <v>16</v>
      </c>
      <c r="B19" s="183" t="s">
        <v>431</v>
      </c>
      <c r="C19" s="311" t="s">
        <v>976</v>
      </c>
      <c r="D19" s="311" t="s">
        <v>976</v>
      </c>
      <c r="E19" s="311" t="s">
        <v>976</v>
      </c>
      <c r="F19" s="311" t="s">
        <v>976</v>
      </c>
      <c r="G19" s="311" t="s">
        <v>976</v>
      </c>
      <c r="H19" s="311" t="s">
        <v>976</v>
      </c>
      <c r="I19" s="311" t="s">
        <v>976</v>
      </c>
      <c r="J19" s="311" t="s">
        <v>976</v>
      </c>
      <c r="K19" s="311" t="s">
        <v>976</v>
      </c>
      <c r="L19" s="311" t="s">
        <v>976</v>
      </c>
      <c r="M19" s="311" t="s">
        <v>976</v>
      </c>
      <c r="N19" s="311" t="s">
        <v>976</v>
      </c>
      <c r="O19" s="311" t="s">
        <v>976</v>
      </c>
      <c r="P19" s="311" t="s">
        <v>976</v>
      </c>
      <c r="Q19" s="311" t="s">
        <v>976</v>
      </c>
      <c r="R19" s="311" t="s">
        <v>976</v>
      </c>
      <c r="S19" s="311" t="s">
        <v>976</v>
      </c>
      <c r="T19" s="311" t="s">
        <v>976</v>
      </c>
      <c r="U19" s="311" t="s">
        <v>976</v>
      </c>
    </row>
    <row r="20" spans="1:21" ht="18" customHeight="1">
      <c r="A20" s="194">
        <v>17</v>
      </c>
      <c r="B20" s="183" t="s">
        <v>1191</v>
      </c>
      <c r="C20" s="311" t="s">
        <v>976</v>
      </c>
      <c r="D20" s="311" t="s">
        <v>976</v>
      </c>
      <c r="E20" s="311" t="s">
        <v>976</v>
      </c>
      <c r="F20" s="311" t="s">
        <v>976</v>
      </c>
      <c r="G20" s="311" t="s">
        <v>976</v>
      </c>
      <c r="H20" s="311" t="s">
        <v>976</v>
      </c>
      <c r="I20" s="311" t="s">
        <v>976</v>
      </c>
      <c r="J20" s="311" t="s">
        <v>976</v>
      </c>
      <c r="K20" s="311" t="s">
        <v>976</v>
      </c>
      <c r="L20" s="311" t="s">
        <v>976</v>
      </c>
      <c r="M20" s="311" t="s">
        <v>976</v>
      </c>
      <c r="N20" s="311" t="s">
        <v>976</v>
      </c>
      <c r="O20" s="311" t="s">
        <v>976</v>
      </c>
      <c r="P20" s="311" t="s">
        <v>976</v>
      </c>
      <c r="Q20" s="311" t="s">
        <v>976</v>
      </c>
      <c r="R20" s="311" t="s">
        <v>976</v>
      </c>
      <c r="S20" s="311" t="s">
        <v>976</v>
      </c>
      <c r="T20" s="311" t="s">
        <v>976</v>
      </c>
      <c r="U20" s="311" t="s">
        <v>976</v>
      </c>
    </row>
    <row r="21" spans="1:21" ht="18" customHeight="1">
      <c r="A21" s="194">
        <v>18</v>
      </c>
      <c r="B21" s="183" t="s">
        <v>433</v>
      </c>
      <c r="C21" s="311" t="s">
        <v>976</v>
      </c>
      <c r="D21" s="311" t="s">
        <v>976</v>
      </c>
      <c r="E21" s="311" t="s">
        <v>976</v>
      </c>
      <c r="F21" s="311" t="s">
        <v>976</v>
      </c>
      <c r="G21" s="311" t="s">
        <v>976</v>
      </c>
      <c r="H21" s="311" t="s">
        <v>976</v>
      </c>
      <c r="I21" s="311" t="s">
        <v>976</v>
      </c>
      <c r="J21" s="311" t="s">
        <v>976</v>
      </c>
      <c r="K21" s="311" t="s">
        <v>976</v>
      </c>
      <c r="L21" s="311" t="s">
        <v>976</v>
      </c>
      <c r="M21" s="311" t="s">
        <v>976</v>
      </c>
      <c r="N21" s="311" t="s">
        <v>976</v>
      </c>
      <c r="O21" s="311" t="s">
        <v>976</v>
      </c>
      <c r="P21" s="311" t="s">
        <v>976</v>
      </c>
      <c r="Q21" s="311" t="s">
        <v>976</v>
      </c>
      <c r="R21" s="311" t="s">
        <v>976</v>
      </c>
      <c r="S21" s="311" t="s">
        <v>976</v>
      </c>
      <c r="T21" s="311" t="s">
        <v>976</v>
      </c>
      <c r="U21" s="311" t="s">
        <v>976</v>
      </c>
    </row>
    <row r="22" spans="1:21" ht="18" customHeight="1">
      <c r="A22" s="194">
        <v>19</v>
      </c>
      <c r="B22" s="183" t="s">
        <v>434</v>
      </c>
      <c r="C22" s="311" t="s">
        <v>976</v>
      </c>
      <c r="D22" s="311" t="s">
        <v>976</v>
      </c>
      <c r="E22" s="311" t="s">
        <v>976</v>
      </c>
      <c r="F22" s="311" t="s">
        <v>976</v>
      </c>
      <c r="G22" s="311" t="s">
        <v>976</v>
      </c>
      <c r="H22" s="311" t="s">
        <v>976</v>
      </c>
      <c r="I22" s="311" t="s">
        <v>976</v>
      </c>
      <c r="J22" s="311" t="s">
        <v>976</v>
      </c>
      <c r="K22" s="311" t="s">
        <v>976</v>
      </c>
      <c r="L22" s="311" t="s">
        <v>976</v>
      </c>
      <c r="M22" s="311" t="s">
        <v>976</v>
      </c>
      <c r="N22" s="311" t="s">
        <v>976</v>
      </c>
      <c r="O22" s="311" t="s">
        <v>976</v>
      </c>
      <c r="P22" s="311" t="s">
        <v>976</v>
      </c>
      <c r="Q22" s="311" t="s">
        <v>976</v>
      </c>
      <c r="R22" s="311" t="s">
        <v>976</v>
      </c>
      <c r="S22" s="311" t="s">
        <v>976</v>
      </c>
      <c r="T22" s="311" t="s">
        <v>976</v>
      </c>
      <c r="U22" s="311" t="s">
        <v>976</v>
      </c>
    </row>
    <row r="23" spans="1:21" ht="18" customHeight="1">
      <c r="A23" s="194">
        <v>20</v>
      </c>
      <c r="B23" s="183" t="s">
        <v>435</v>
      </c>
      <c r="C23" s="311" t="s">
        <v>976</v>
      </c>
      <c r="D23" s="311" t="s">
        <v>976</v>
      </c>
      <c r="E23" s="311" t="s">
        <v>976</v>
      </c>
      <c r="F23" s="311" t="s">
        <v>976</v>
      </c>
      <c r="G23" s="311" t="s">
        <v>976</v>
      </c>
      <c r="H23" s="311" t="s">
        <v>976</v>
      </c>
      <c r="I23" s="311" t="s">
        <v>976</v>
      </c>
      <c r="J23" s="311" t="s">
        <v>976</v>
      </c>
      <c r="K23" s="311" t="s">
        <v>976</v>
      </c>
      <c r="L23" s="311" t="s">
        <v>976</v>
      </c>
      <c r="M23" s="311" t="s">
        <v>976</v>
      </c>
      <c r="N23" s="311" t="s">
        <v>976</v>
      </c>
      <c r="O23" s="311" t="s">
        <v>976</v>
      </c>
      <c r="P23" s="311" t="s">
        <v>976</v>
      </c>
      <c r="Q23" s="311" t="s">
        <v>976</v>
      </c>
      <c r="R23" s="311" t="s">
        <v>976</v>
      </c>
      <c r="S23" s="311" t="s">
        <v>976</v>
      </c>
      <c r="T23" s="311" t="s">
        <v>976</v>
      </c>
      <c r="U23" s="311" t="s">
        <v>976</v>
      </c>
    </row>
    <row r="24" spans="1:21" ht="18" customHeight="1">
      <c r="A24" s="194">
        <v>21</v>
      </c>
      <c r="B24" s="183" t="s">
        <v>643</v>
      </c>
      <c r="C24" s="311" t="s">
        <v>976</v>
      </c>
      <c r="D24" s="311" t="s">
        <v>976</v>
      </c>
      <c r="E24" s="311" t="s">
        <v>976</v>
      </c>
      <c r="F24" s="311" t="s">
        <v>976</v>
      </c>
      <c r="G24" s="311" t="s">
        <v>976</v>
      </c>
      <c r="H24" s="311" t="s">
        <v>976</v>
      </c>
      <c r="I24" s="311" t="s">
        <v>976</v>
      </c>
      <c r="J24" s="311" t="s">
        <v>976</v>
      </c>
      <c r="K24" s="311" t="s">
        <v>976</v>
      </c>
      <c r="L24" s="311" t="s">
        <v>976</v>
      </c>
      <c r="M24" s="311" t="s">
        <v>976</v>
      </c>
      <c r="N24" s="311" t="s">
        <v>976</v>
      </c>
      <c r="O24" s="311" t="s">
        <v>976</v>
      </c>
      <c r="P24" s="311" t="s">
        <v>976</v>
      </c>
      <c r="Q24" s="311" t="s">
        <v>976</v>
      </c>
      <c r="R24" s="311" t="s">
        <v>976</v>
      </c>
      <c r="S24" s="311" t="s">
        <v>976</v>
      </c>
      <c r="T24" s="311" t="s">
        <v>976</v>
      </c>
      <c r="U24" s="311" t="s">
        <v>976</v>
      </c>
    </row>
    <row r="25" spans="1:21" ht="18" customHeight="1">
      <c r="A25" s="194">
        <v>22</v>
      </c>
      <c r="B25" s="183" t="s">
        <v>437</v>
      </c>
      <c r="C25" s="311" t="s">
        <v>976</v>
      </c>
      <c r="D25" s="311" t="s">
        <v>976</v>
      </c>
      <c r="E25" s="311" t="s">
        <v>976</v>
      </c>
      <c r="F25" s="311" t="s">
        <v>976</v>
      </c>
      <c r="G25" s="311" t="s">
        <v>976</v>
      </c>
      <c r="H25" s="311" t="s">
        <v>976</v>
      </c>
      <c r="I25" s="311" t="s">
        <v>976</v>
      </c>
      <c r="J25" s="311" t="s">
        <v>976</v>
      </c>
      <c r="K25" s="311" t="s">
        <v>976</v>
      </c>
      <c r="L25" s="311" t="s">
        <v>976</v>
      </c>
      <c r="M25" s="311" t="s">
        <v>976</v>
      </c>
      <c r="N25" s="311" t="s">
        <v>976</v>
      </c>
      <c r="O25" s="311" t="s">
        <v>976</v>
      </c>
      <c r="P25" s="311" t="s">
        <v>976</v>
      </c>
      <c r="Q25" s="311" t="s">
        <v>976</v>
      </c>
      <c r="R25" s="311" t="s">
        <v>976</v>
      </c>
      <c r="S25" s="311" t="s">
        <v>976</v>
      </c>
      <c r="T25" s="311" t="s">
        <v>976</v>
      </c>
      <c r="U25" s="311" t="s">
        <v>976</v>
      </c>
    </row>
    <row r="26" spans="1:21" ht="18" customHeight="1">
      <c r="A26" s="194">
        <v>23</v>
      </c>
      <c r="B26" s="183" t="s">
        <v>1298</v>
      </c>
      <c r="C26" s="311" t="s">
        <v>976</v>
      </c>
      <c r="D26" s="311" t="s">
        <v>976</v>
      </c>
      <c r="E26" s="311" t="s">
        <v>976</v>
      </c>
      <c r="F26" s="311" t="s">
        <v>976</v>
      </c>
      <c r="G26" s="311" t="s">
        <v>976</v>
      </c>
      <c r="H26" s="311" t="s">
        <v>976</v>
      </c>
      <c r="I26" s="311" t="s">
        <v>976</v>
      </c>
      <c r="J26" s="311" t="s">
        <v>976</v>
      </c>
      <c r="K26" s="311" t="s">
        <v>976</v>
      </c>
      <c r="L26" s="311" t="s">
        <v>976</v>
      </c>
      <c r="M26" s="311" t="s">
        <v>976</v>
      </c>
      <c r="N26" s="311" t="s">
        <v>976</v>
      </c>
      <c r="O26" s="311" t="s">
        <v>976</v>
      </c>
      <c r="P26" s="311" t="s">
        <v>976</v>
      </c>
      <c r="Q26" s="311" t="s">
        <v>976</v>
      </c>
      <c r="R26" s="311" t="s">
        <v>976</v>
      </c>
      <c r="S26" s="311" t="s">
        <v>976</v>
      </c>
      <c r="T26" s="311" t="s">
        <v>976</v>
      </c>
      <c r="U26" s="311" t="s">
        <v>976</v>
      </c>
    </row>
    <row r="27" spans="1:21" ht="18" customHeight="1">
      <c r="A27" s="194">
        <v>24</v>
      </c>
      <c r="B27" s="183" t="s">
        <v>439</v>
      </c>
      <c r="C27" s="311" t="s">
        <v>976</v>
      </c>
      <c r="D27" s="311" t="s">
        <v>976</v>
      </c>
      <c r="E27" s="311" t="s">
        <v>976</v>
      </c>
      <c r="F27" s="311" t="s">
        <v>976</v>
      </c>
      <c r="G27" s="311" t="s">
        <v>976</v>
      </c>
      <c r="H27" s="311" t="s">
        <v>976</v>
      </c>
      <c r="I27" s="311" t="s">
        <v>976</v>
      </c>
      <c r="J27" s="311" t="s">
        <v>976</v>
      </c>
      <c r="K27" s="311" t="s">
        <v>976</v>
      </c>
      <c r="L27" s="311" t="s">
        <v>976</v>
      </c>
      <c r="M27" s="311" t="s">
        <v>976</v>
      </c>
      <c r="N27" s="311" t="s">
        <v>976</v>
      </c>
      <c r="O27" s="311" t="s">
        <v>976</v>
      </c>
      <c r="P27" s="311" t="s">
        <v>976</v>
      </c>
      <c r="Q27" s="311" t="s">
        <v>976</v>
      </c>
      <c r="R27" s="311" t="s">
        <v>976</v>
      </c>
      <c r="S27" s="311" t="s">
        <v>976</v>
      </c>
      <c r="T27" s="311" t="s">
        <v>976</v>
      </c>
      <c r="U27" s="311" t="s">
        <v>976</v>
      </c>
    </row>
    <row r="28" spans="1:21" ht="18" customHeight="1">
      <c r="A28" s="194">
        <v>25</v>
      </c>
      <c r="B28" s="183" t="s">
        <v>465</v>
      </c>
      <c r="C28" s="311" t="s">
        <v>976</v>
      </c>
      <c r="D28" s="311" t="s">
        <v>976</v>
      </c>
      <c r="E28" s="311" t="s">
        <v>976</v>
      </c>
      <c r="F28" s="311" t="s">
        <v>976</v>
      </c>
      <c r="G28" s="311" t="s">
        <v>976</v>
      </c>
      <c r="H28" s="311" t="s">
        <v>976</v>
      </c>
      <c r="I28" s="311" t="s">
        <v>976</v>
      </c>
      <c r="J28" s="311" t="s">
        <v>976</v>
      </c>
      <c r="K28" s="311" t="s">
        <v>976</v>
      </c>
      <c r="L28" s="311" t="s">
        <v>976</v>
      </c>
      <c r="M28" s="311" t="s">
        <v>976</v>
      </c>
      <c r="N28" s="311" t="s">
        <v>976</v>
      </c>
      <c r="O28" s="311" t="s">
        <v>976</v>
      </c>
      <c r="P28" s="311" t="s">
        <v>976</v>
      </c>
      <c r="Q28" s="311" t="s">
        <v>976</v>
      </c>
      <c r="R28" s="311" t="s">
        <v>976</v>
      </c>
      <c r="S28" s="311" t="s">
        <v>976</v>
      </c>
      <c r="T28" s="311" t="s">
        <v>976</v>
      </c>
      <c r="U28" s="311" t="s">
        <v>976</v>
      </c>
    </row>
    <row r="29" spans="1:21" ht="18" customHeight="1">
      <c r="A29" s="194">
        <v>26</v>
      </c>
      <c r="B29" s="183" t="s">
        <v>1348</v>
      </c>
      <c r="C29" s="311" t="s">
        <v>976</v>
      </c>
      <c r="D29" s="311" t="s">
        <v>976</v>
      </c>
      <c r="E29" s="311" t="s">
        <v>976</v>
      </c>
      <c r="F29" s="311" t="s">
        <v>976</v>
      </c>
      <c r="G29" s="311" t="s">
        <v>976</v>
      </c>
      <c r="H29" s="311" t="s">
        <v>976</v>
      </c>
      <c r="I29" s="311" t="s">
        <v>976</v>
      </c>
      <c r="J29" s="311" t="s">
        <v>976</v>
      </c>
      <c r="K29" s="311" t="s">
        <v>976</v>
      </c>
      <c r="L29" s="311" t="s">
        <v>976</v>
      </c>
      <c r="M29" s="311" t="s">
        <v>976</v>
      </c>
      <c r="N29" s="311" t="s">
        <v>976</v>
      </c>
      <c r="O29" s="311" t="s">
        <v>976</v>
      </c>
      <c r="P29" s="311" t="s">
        <v>976</v>
      </c>
      <c r="Q29" s="311" t="s">
        <v>976</v>
      </c>
      <c r="R29" s="311" t="s">
        <v>976</v>
      </c>
      <c r="S29" s="311" t="s">
        <v>976</v>
      </c>
      <c r="T29" s="311" t="s">
        <v>976</v>
      </c>
      <c r="U29" s="311" t="s">
        <v>976</v>
      </c>
    </row>
    <row r="30" spans="1:21" ht="18" customHeight="1">
      <c r="A30" s="194">
        <v>27</v>
      </c>
      <c r="B30" s="183" t="s">
        <v>1361</v>
      </c>
      <c r="C30" s="313">
        <v>2</v>
      </c>
      <c r="D30" s="311" t="s">
        <v>976</v>
      </c>
      <c r="E30" s="311" t="s">
        <v>976</v>
      </c>
      <c r="F30" s="311" t="s">
        <v>976</v>
      </c>
      <c r="G30" s="313">
        <v>1</v>
      </c>
      <c r="H30" s="311" t="s">
        <v>976</v>
      </c>
      <c r="I30" s="311" t="s">
        <v>976</v>
      </c>
      <c r="J30" s="311" t="s">
        <v>976</v>
      </c>
      <c r="K30" s="311" t="s">
        <v>976</v>
      </c>
      <c r="L30" s="311" t="s">
        <v>976</v>
      </c>
      <c r="M30" s="311" t="s">
        <v>976</v>
      </c>
      <c r="N30" s="311" t="s">
        <v>976</v>
      </c>
      <c r="O30" s="311" t="s">
        <v>976</v>
      </c>
      <c r="P30" s="311" t="s">
        <v>976</v>
      </c>
      <c r="Q30" s="311" t="s">
        <v>976</v>
      </c>
      <c r="R30" s="311" t="s">
        <v>976</v>
      </c>
      <c r="S30" s="311" t="s">
        <v>976</v>
      </c>
      <c r="T30" s="311" t="s">
        <v>976</v>
      </c>
      <c r="U30" s="311" t="s">
        <v>976</v>
      </c>
    </row>
    <row r="31" spans="1:21" ht="18" customHeight="1">
      <c r="A31" s="194">
        <v>28</v>
      </c>
      <c r="B31" s="183" t="s">
        <v>457</v>
      </c>
      <c r="C31" s="311" t="s">
        <v>976</v>
      </c>
      <c r="D31" s="311" t="s">
        <v>976</v>
      </c>
      <c r="E31" s="311" t="s">
        <v>976</v>
      </c>
      <c r="F31" s="311" t="s">
        <v>976</v>
      </c>
      <c r="G31" s="311" t="s">
        <v>976</v>
      </c>
      <c r="H31" s="311" t="s">
        <v>976</v>
      </c>
      <c r="I31" s="311" t="s">
        <v>976</v>
      </c>
      <c r="J31" s="311" t="s">
        <v>976</v>
      </c>
      <c r="K31" s="311" t="s">
        <v>976</v>
      </c>
      <c r="L31" s="311" t="s">
        <v>976</v>
      </c>
      <c r="M31" s="311" t="s">
        <v>976</v>
      </c>
      <c r="N31" s="311" t="s">
        <v>976</v>
      </c>
      <c r="O31" s="311" t="s">
        <v>976</v>
      </c>
      <c r="P31" s="311" t="s">
        <v>976</v>
      </c>
      <c r="Q31" s="311" t="s">
        <v>976</v>
      </c>
      <c r="R31" s="311" t="s">
        <v>976</v>
      </c>
      <c r="S31" s="311" t="s">
        <v>976</v>
      </c>
      <c r="T31" s="311" t="s">
        <v>976</v>
      </c>
      <c r="U31" s="311" t="s">
        <v>976</v>
      </c>
    </row>
    <row r="32" spans="1:21" ht="18" customHeight="1">
      <c r="A32" s="194">
        <v>29</v>
      </c>
      <c r="B32" s="183" t="s">
        <v>1366</v>
      </c>
      <c r="C32" s="311" t="s">
        <v>976</v>
      </c>
      <c r="D32" s="311" t="s">
        <v>976</v>
      </c>
      <c r="E32" s="311" t="s">
        <v>976</v>
      </c>
      <c r="F32" s="311" t="s">
        <v>976</v>
      </c>
      <c r="G32" s="311" t="s">
        <v>976</v>
      </c>
      <c r="H32" s="311" t="s">
        <v>976</v>
      </c>
      <c r="I32" s="311" t="s">
        <v>976</v>
      </c>
      <c r="J32" s="311" t="s">
        <v>976</v>
      </c>
      <c r="K32" s="311" t="s">
        <v>976</v>
      </c>
      <c r="L32" s="311" t="s">
        <v>976</v>
      </c>
      <c r="M32" s="311" t="s">
        <v>976</v>
      </c>
      <c r="N32" s="311" t="s">
        <v>976</v>
      </c>
      <c r="O32" s="311" t="s">
        <v>976</v>
      </c>
      <c r="P32" s="311" t="s">
        <v>976</v>
      </c>
      <c r="Q32" s="311" t="s">
        <v>976</v>
      </c>
      <c r="R32" s="311" t="s">
        <v>976</v>
      </c>
      <c r="S32" s="311" t="s">
        <v>976</v>
      </c>
      <c r="T32" s="311" t="s">
        <v>976</v>
      </c>
      <c r="U32" s="311" t="s">
        <v>976</v>
      </c>
    </row>
    <row r="33" spans="1:21" ht="18" customHeight="1">
      <c r="A33" s="194">
        <v>30</v>
      </c>
      <c r="B33" s="183" t="s">
        <v>648</v>
      </c>
      <c r="C33" s="311" t="s">
        <v>976</v>
      </c>
      <c r="D33" s="311" t="s">
        <v>976</v>
      </c>
      <c r="E33" s="311" t="s">
        <v>976</v>
      </c>
      <c r="F33" s="311" t="s">
        <v>976</v>
      </c>
      <c r="G33" s="311" t="s">
        <v>976</v>
      </c>
      <c r="H33" s="311" t="s">
        <v>976</v>
      </c>
      <c r="I33" s="311" t="s">
        <v>976</v>
      </c>
      <c r="J33" s="311" t="s">
        <v>976</v>
      </c>
      <c r="K33" s="311" t="s">
        <v>976</v>
      </c>
      <c r="L33" s="311" t="s">
        <v>976</v>
      </c>
      <c r="M33" s="311" t="s">
        <v>976</v>
      </c>
      <c r="N33" s="311" t="s">
        <v>976</v>
      </c>
      <c r="O33" s="311" t="s">
        <v>976</v>
      </c>
      <c r="P33" s="311" t="s">
        <v>976</v>
      </c>
      <c r="Q33" s="311" t="s">
        <v>976</v>
      </c>
      <c r="R33" s="311" t="s">
        <v>976</v>
      </c>
      <c r="S33" s="311" t="s">
        <v>976</v>
      </c>
      <c r="T33" s="311" t="s">
        <v>976</v>
      </c>
      <c r="U33" s="311" t="s">
        <v>976</v>
      </c>
    </row>
    <row r="34" spans="1:21" ht="18" customHeight="1">
      <c r="A34" s="194">
        <v>31</v>
      </c>
      <c r="B34" s="183" t="s">
        <v>1448</v>
      </c>
      <c r="C34" s="180" t="s">
        <v>976</v>
      </c>
      <c r="D34" s="180" t="s">
        <v>976</v>
      </c>
      <c r="E34" s="180" t="s">
        <v>976</v>
      </c>
      <c r="F34" s="180" t="s">
        <v>976</v>
      </c>
      <c r="G34" s="180" t="s">
        <v>976</v>
      </c>
      <c r="H34" s="180" t="s">
        <v>976</v>
      </c>
      <c r="I34" s="180" t="s">
        <v>976</v>
      </c>
      <c r="J34" s="180" t="s">
        <v>976</v>
      </c>
      <c r="K34" s="180" t="s">
        <v>976</v>
      </c>
      <c r="L34" s="180" t="s">
        <v>976</v>
      </c>
      <c r="M34" s="180" t="s">
        <v>976</v>
      </c>
      <c r="N34" s="180" t="s">
        <v>976</v>
      </c>
      <c r="O34" s="180" t="s">
        <v>976</v>
      </c>
      <c r="P34" s="180" t="s">
        <v>976</v>
      </c>
      <c r="Q34" s="180" t="s">
        <v>976</v>
      </c>
      <c r="R34" s="180" t="s">
        <v>976</v>
      </c>
      <c r="S34" s="180" t="s">
        <v>976</v>
      </c>
      <c r="T34" s="180" t="s">
        <v>976</v>
      </c>
      <c r="U34" s="180" t="s">
        <v>976</v>
      </c>
    </row>
    <row r="35" spans="1:21" ht="18" customHeight="1">
      <c r="A35" s="194">
        <v>32</v>
      </c>
      <c r="B35" s="183" t="s">
        <v>1449</v>
      </c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</row>
    <row r="36" spans="1:21" ht="18" customHeight="1">
      <c r="A36" s="1253" t="s">
        <v>10</v>
      </c>
      <c r="B36" s="1254"/>
      <c r="C36" s="181">
        <f>SUM(C4:C35)</f>
        <v>2</v>
      </c>
      <c r="D36" s="181">
        <f t="shared" ref="D36:U36" si="0">SUM(D4:D35)</f>
        <v>0</v>
      </c>
      <c r="E36" s="181">
        <f t="shared" si="0"/>
        <v>0</v>
      </c>
      <c r="F36" s="181">
        <f t="shared" si="0"/>
        <v>0</v>
      </c>
      <c r="G36" s="181">
        <f t="shared" si="0"/>
        <v>2</v>
      </c>
      <c r="H36" s="181">
        <f t="shared" si="0"/>
        <v>0</v>
      </c>
      <c r="I36" s="181">
        <f t="shared" si="0"/>
        <v>0</v>
      </c>
      <c r="J36" s="181">
        <f t="shared" si="0"/>
        <v>0</v>
      </c>
      <c r="K36" s="181">
        <f t="shared" si="0"/>
        <v>0</v>
      </c>
      <c r="L36" s="181">
        <f t="shared" si="0"/>
        <v>0</v>
      </c>
      <c r="M36" s="181">
        <f t="shared" si="0"/>
        <v>0</v>
      </c>
      <c r="N36" s="181">
        <f t="shared" si="0"/>
        <v>0</v>
      </c>
      <c r="O36" s="181">
        <f t="shared" si="0"/>
        <v>0</v>
      </c>
      <c r="P36" s="181">
        <f t="shared" si="0"/>
        <v>0</v>
      </c>
      <c r="Q36" s="181">
        <f t="shared" si="0"/>
        <v>0</v>
      </c>
      <c r="R36" s="181">
        <f t="shared" si="0"/>
        <v>0</v>
      </c>
      <c r="S36" s="181">
        <f t="shared" si="0"/>
        <v>0</v>
      </c>
      <c r="T36" s="181">
        <f t="shared" si="0"/>
        <v>3</v>
      </c>
      <c r="U36" s="181">
        <f t="shared" si="0"/>
        <v>0</v>
      </c>
    </row>
    <row r="37" spans="1:21">
      <c r="A37" s="81"/>
      <c r="B37" s="315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1"/>
      <c r="U37" s="81"/>
    </row>
    <row r="38" spans="1:21">
      <c r="A38" s="316"/>
      <c r="B38" s="316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81"/>
      <c r="U38" s="81"/>
    </row>
    <row r="48" spans="1:21"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</row>
    <row r="49" spans="3:19"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</row>
    <row r="50" spans="3:19"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</row>
    <row r="51" spans="3:19"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</row>
    <row r="52" spans="3:19"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</row>
    <row r="53" spans="3:19"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</row>
    <row r="54" spans="3:19"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</row>
    <row r="55" spans="3:19"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</row>
    <row r="56" spans="3:19"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</row>
    <row r="57" spans="3:19"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</row>
    <row r="58" spans="3:19"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</row>
    <row r="59" spans="3:19"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</row>
    <row r="60" spans="3:19"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</row>
    <row r="61" spans="3:19"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</row>
    <row r="62" spans="3:19"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</row>
    <row r="63" spans="3:19"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</row>
    <row r="64" spans="3:19"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</row>
    <row r="65" spans="3:19"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</row>
    <row r="66" spans="3:19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</row>
    <row r="67" spans="3:19"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</row>
    <row r="68" spans="3:19"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</row>
    <row r="69" spans="3:19"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</row>
    <row r="70" spans="3:19"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3:19"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</row>
    <row r="72" spans="3:19"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</row>
    <row r="73" spans="3:19"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</row>
  </sheetData>
  <mergeCells count="7">
    <mergeCell ref="A36:B36"/>
    <mergeCell ref="Q2:S2"/>
    <mergeCell ref="A1:U1"/>
    <mergeCell ref="A2:B3"/>
    <mergeCell ref="C2:G2"/>
    <mergeCell ref="H2:P2"/>
    <mergeCell ref="T2:U2"/>
  </mergeCells>
  <pageMargins left="1.25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34"/>
  <sheetViews>
    <sheetView workbookViewId="0">
      <selection activeCell="C3" sqref="C3:AE36"/>
    </sheetView>
  </sheetViews>
  <sheetFormatPr defaultColWidth="9.140625" defaultRowHeight="15"/>
  <cols>
    <col min="1" max="1" width="3.7109375" style="84" customWidth="1"/>
    <col min="2" max="2" width="26.42578125" style="84" customWidth="1"/>
    <col min="3" max="3" width="4" style="84" customWidth="1"/>
    <col min="4" max="4" width="3.85546875" style="84" customWidth="1"/>
    <col min="5" max="5" width="3.5703125" style="84" customWidth="1"/>
    <col min="6" max="6" width="3.85546875" style="84" customWidth="1"/>
    <col min="7" max="7" width="4" style="84" customWidth="1"/>
    <col min="8" max="9" width="3.85546875" style="84" customWidth="1"/>
    <col min="10" max="11" width="4" style="84" customWidth="1"/>
    <col min="12" max="12" width="3.28515625" style="84" customWidth="1"/>
    <col min="13" max="14" width="3.85546875" style="84" customWidth="1"/>
    <col min="15" max="15" width="3.5703125" style="84" customWidth="1"/>
    <col min="16" max="16" width="4" style="84" customWidth="1"/>
    <col min="17" max="29" width="3.42578125" style="84" customWidth="1"/>
    <col min="30" max="30" width="3.85546875" style="84" customWidth="1"/>
    <col min="31" max="16384" width="9.140625" style="84"/>
  </cols>
  <sheetData>
    <row r="1" spans="1:31" ht="18.75">
      <c r="A1" s="1256" t="s">
        <v>1495</v>
      </c>
      <c r="B1" s="1256"/>
      <c r="C1" s="1256"/>
      <c r="D1" s="1256"/>
      <c r="E1" s="1256"/>
      <c r="F1" s="1256"/>
      <c r="G1" s="1256"/>
      <c r="H1" s="1256"/>
      <c r="I1" s="1256"/>
      <c r="J1" s="1256"/>
      <c r="K1" s="1256"/>
      <c r="L1" s="1256"/>
      <c r="M1" s="1256"/>
      <c r="N1" s="1256"/>
      <c r="O1" s="1256"/>
      <c r="P1" s="1256"/>
      <c r="Q1" s="1256"/>
      <c r="R1" s="1256"/>
      <c r="S1" s="1256"/>
      <c r="T1" s="1256"/>
      <c r="U1" s="1256"/>
      <c r="V1" s="1256"/>
      <c r="W1" s="1256"/>
      <c r="X1" s="1256"/>
      <c r="Y1" s="1256"/>
      <c r="Z1" s="1256"/>
      <c r="AA1" s="1256"/>
      <c r="AB1" s="1256"/>
      <c r="AC1" s="1256"/>
      <c r="AD1" s="1256"/>
      <c r="AE1" s="309"/>
    </row>
    <row r="2" spans="1:31" ht="184.5" customHeight="1">
      <c r="A2" s="1161" t="s">
        <v>27</v>
      </c>
      <c r="B2" s="1161"/>
      <c r="C2" s="310" t="s">
        <v>34</v>
      </c>
      <c r="D2" s="310" t="s">
        <v>35</v>
      </c>
      <c r="E2" s="310" t="s">
        <v>36</v>
      </c>
      <c r="F2" s="310" t="s">
        <v>37</v>
      </c>
      <c r="G2" s="310" t="s">
        <v>38</v>
      </c>
      <c r="H2" s="310" t="s">
        <v>39</v>
      </c>
      <c r="I2" s="310" t="s">
        <v>40</v>
      </c>
      <c r="J2" s="310" t="s">
        <v>41</v>
      </c>
      <c r="K2" s="310" t="s">
        <v>42</v>
      </c>
      <c r="L2" s="310" t="s">
        <v>43</v>
      </c>
      <c r="M2" s="310" t="s">
        <v>44</v>
      </c>
      <c r="N2" s="310" t="s">
        <v>45</v>
      </c>
      <c r="O2" s="310" t="s">
        <v>46</v>
      </c>
      <c r="P2" s="310" t="s">
        <v>47</v>
      </c>
      <c r="Q2" s="310" t="s">
        <v>48</v>
      </c>
      <c r="R2" s="310" t="s">
        <v>49</v>
      </c>
      <c r="S2" s="310" t="s">
        <v>50</v>
      </c>
      <c r="T2" s="310" t="s">
        <v>51</v>
      </c>
      <c r="U2" s="310" t="s">
        <v>52</v>
      </c>
      <c r="V2" s="310" t="s">
        <v>53</v>
      </c>
      <c r="W2" s="310" t="s">
        <v>54</v>
      </c>
      <c r="X2" s="310" t="s">
        <v>55</v>
      </c>
      <c r="Y2" s="310" t="s">
        <v>56</v>
      </c>
      <c r="Z2" s="310" t="s">
        <v>57</v>
      </c>
      <c r="AA2" s="310" t="s">
        <v>58</v>
      </c>
      <c r="AB2" s="310" t="s">
        <v>163</v>
      </c>
      <c r="AC2" s="310" t="s">
        <v>164</v>
      </c>
      <c r="AD2" s="310" t="s">
        <v>165</v>
      </c>
    </row>
    <row r="3" spans="1:31">
      <c r="A3" s="273">
        <v>1</v>
      </c>
      <c r="B3" s="276" t="s">
        <v>416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</row>
    <row r="4" spans="1:31" ht="21" customHeight="1">
      <c r="A4" s="273">
        <v>2</v>
      </c>
      <c r="B4" s="276" t="s">
        <v>417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1">
      <c r="A5" s="273">
        <v>3</v>
      </c>
      <c r="B5" s="276" t="s">
        <v>418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31"/>
    </row>
    <row r="6" spans="1:31">
      <c r="A6" s="273">
        <v>4</v>
      </c>
      <c r="B6" s="276" t="s">
        <v>419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</row>
    <row r="7" spans="1:31">
      <c r="A7" s="273">
        <v>5</v>
      </c>
      <c r="B7" s="276" t="s">
        <v>420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</row>
    <row r="8" spans="1:31">
      <c r="A8" s="273">
        <v>6</v>
      </c>
      <c r="B8" s="276" t="s">
        <v>421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</row>
    <row r="9" spans="1:31">
      <c r="A9" s="273">
        <v>7</v>
      </c>
      <c r="B9" s="276" t="s">
        <v>422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</row>
    <row r="10" spans="1:31">
      <c r="A10" s="273">
        <v>8</v>
      </c>
      <c r="B10" s="276" t="s">
        <v>423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</row>
    <row r="11" spans="1:31">
      <c r="A11" s="273">
        <v>9</v>
      </c>
      <c r="B11" s="276" t="s">
        <v>424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1">
      <c r="A12" s="273">
        <v>10</v>
      </c>
      <c r="B12" s="276" t="s">
        <v>512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</row>
    <row r="13" spans="1:31">
      <c r="A13" s="273">
        <v>11</v>
      </c>
      <c r="B13" s="276" t="s">
        <v>426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</row>
    <row r="14" spans="1:31" ht="17.100000000000001" customHeight="1">
      <c r="A14" s="273">
        <v>12</v>
      </c>
      <c r="B14" s="276" t="s">
        <v>427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</row>
    <row r="15" spans="1:31" ht="17.100000000000001" customHeight="1">
      <c r="A15" s="273">
        <v>13</v>
      </c>
      <c r="B15" s="276" t="s">
        <v>428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</row>
    <row r="16" spans="1:31" ht="17.100000000000001" customHeight="1">
      <c r="A16" s="273">
        <v>14</v>
      </c>
      <c r="B16" s="276" t="s">
        <v>429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</row>
    <row r="17" spans="1:30" ht="17.100000000000001" customHeight="1">
      <c r="A17" s="273">
        <v>15</v>
      </c>
      <c r="B17" s="276" t="s">
        <v>430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</row>
    <row r="18" spans="1:30" ht="17.100000000000001" customHeight="1">
      <c r="A18" s="273">
        <v>16</v>
      </c>
      <c r="B18" s="276" t="s">
        <v>431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</row>
    <row r="19" spans="1:30" ht="17.100000000000001" customHeight="1">
      <c r="A19" s="273">
        <v>17</v>
      </c>
      <c r="B19" s="276" t="s">
        <v>432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</row>
    <row r="20" spans="1:30" ht="17.100000000000001" customHeight="1">
      <c r="A20" s="273">
        <v>18</v>
      </c>
      <c r="B20" s="276" t="s">
        <v>433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</row>
    <row r="21" spans="1:30" ht="17.100000000000001" customHeight="1">
      <c r="A21" s="273">
        <v>19</v>
      </c>
      <c r="B21" s="276" t="s">
        <v>434</v>
      </c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</row>
    <row r="22" spans="1:30" ht="17.100000000000001" customHeight="1">
      <c r="A22" s="273">
        <v>20</v>
      </c>
      <c r="B22" s="276" t="s">
        <v>435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</row>
    <row r="23" spans="1:30" ht="17.100000000000001" customHeight="1">
      <c r="A23" s="273">
        <v>21</v>
      </c>
      <c r="B23" s="276" t="s">
        <v>436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</row>
    <row r="24" spans="1:30" ht="17.100000000000001" customHeight="1">
      <c r="A24" s="273">
        <v>22</v>
      </c>
      <c r="B24" s="276" t="s">
        <v>437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</row>
    <row r="25" spans="1:30" ht="17.100000000000001" customHeight="1">
      <c r="A25" s="273">
        <v>23</v>
      </c>
      <c r="B25" s="276" t="s">
        <v>438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</row>
    <row r="26" spans="1:30" s="88" customFormat="1" ht="17.100000000000001" customHeight="1">
      <c r="A26" s="273">
        <v>24</v>
      </c>
      <c r="B26" s="276" t="s">
        <v>439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</row>
    <row r="27" spans="1:30" ht="17.100000000000001" customHeight="1">
      <c r="A27" s="273">
        <v>25</v>
      </c>
      <c r="B27" s="276" t="s">
        <v>440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</row>
    <row r="28" spans="1:30" ht="17.100000000000001" customHeight="1">
      <c r="A28" s="273">
        <v>26</v>
      </c>
      <c r="B28" s="276" t="s">
        <v>451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</row>
    <row r="29" spans="1:30" ht="17.100000000000001" customHeight="1">
      <c r="A29" s="273">
        <v>27</v>
      </c>
      <c r="B29" s="225" t="s">
        <v>1361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</row>
    <row r="30" spans="1:30">
      <c r="A30" s="273">
        <v>28</v>
      </c>
      <c r="B30" s="276" t="s">
        <v>443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</row>
    <row r="31" spans="1:30">
      <c r="A31" s="273">
        <v>29</v>
      </c>
      <c r="B31" s="276" t="s">
        <v>513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</row>
    <row r="32" spans="1:30">
      <c r="A32" s="273">
        <v>30</v>
      </c>
      <c r="B32" s="276" t="s">
        <v>445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</row>
    <row r="33" spans="1:30">
      <c r="A33" s="273">
        <v>31</v>
      </c>
      <c r="B33" s="276" t="s">
        <v>552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</row>
    <row r="34" spans="1:30">
      <c r="A34" s="273">
        <v>32</v>
      </c>
      <c r="B34" s="276" t="s">
        <v>453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</row>
  </sheetData>
  <mergeCells count="2">
    <mergeCell ref="A1:AD1"/>
    <mergeCell ref="A2:B2"/>
  </mergeCells>
  <pageMargins left="0.7" right="0.7" top="1.2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74"/>
  <sheetViews>
    <sheetView workbookViewId="0">
      <selection sqref="A1:F1"/>
    </sheetView>
  </sheetViews>
  <sheetFormatPr defaultColWidth="9.140625" defaultRowHeight="15"/>
  <cols>
    <col min="1" max="1" width="4.140625" style="84" customWidth="1"/>
    <col min="2" max="2" width="21.85546875" style="84" customWidth="1"/>
    <col min="3" max="3" width="14" style="86" customWidth="1"/>
    <col min="4" max="4" width="13.7109375" style="86" customWidth="1"/>
    <col min="5" max="5" width="12.28515625" style="86" customWidth="1"/>
    <col min="6" max="6" width="14.5703125" style="86" customWidth="1"/>
    <col min="7" max="9" width="9.140625" style="84"/>
    <col min="10" max="10" width="0.42578125" style="84" customWidth="1"/>
    <col min="11" max="16384" width="9.140625" style="84"/>
  </cols>
  <sheetData>
    <row r="1" spans="1:7" s="306" customFormat="1" ht="21">
      <c r="A1" s="1259" t="s">
        <v>1469</v>
      </c>
      <c r="B1" s="1259"/>
      <c r="C1" s="1259"/>
      <c r="D1" s="1259"/>
      <c r="E1" s="1259"/>
      <c r="F1" s="1259"/>
    </row>
    <row r="2" spans="1:7">
      <c r="A2" s="1260" t="s">
        <v>216</v>
      </c>
      <c r="B2" s="1261"/>
      <c r="C2" s="1264" t="s">
        <v>28</v>
      </c>
      <c r="D2" s="1264"/>
      <c r="E2" s="1265" t="s">
        <v>29</v>
      </c>
      <c r="F2" s="1265" t="s">
        <v>30</v>
      </c>
    </row>
    <row r="3" spans="1:7" ht="30">
      <c r="A3" s="1262"/>
      <c r="B3" s="1263"/>
      <c r="C3" s="307" t="s">
        <v>341</v>
      </c>
      <c r="D3" s="307" t="s">
        <v>340</v>
      </c>
      <c r="E3" s="1266"/>
      <c r="F3" s="1266"/>
    </row>
    <row r="4" spans="1:7">
      <c r="A4" s="273">
        <v>1</v>
      </c>
      <c r="B4" s="109" t="s">
        <v>416</v>
      </c>
      <c r="C4" s="110"/>
      <c r="D4" s="110">
        <v>1</v>
      </c>
      <c r="E4" s="110">
        <v>1</v>
      </c>
      <c r="F4" s="110">
        <v>35</v>
      </c>
      <c r="G4" s="131"/>
    </row>
    <row r="5" spans="1:7">
      <c r="A5" s="273">
        <v>2</v>
      </c>
      <c r="B5" s="109" t="s">
        <v>634</v>
      </c>
      <c r="C5" s="825" t="s">
        <v>976</v>
      </c>
      <c r="D5" s="825"/>
      <c r="E5" s="825"/>
      <c r="F5" s="825"/>
      <c r="G5" s="131"/>
    </row>
    <row r="6" spans="1:7">
      <c r="A6" s="273">
        <v>3</v>
      </c>
      <c r="B6" s="290" t="s">
        <v>418</v>
      </c>
      <c r="C6" s="825" t="s">
        <v>976</v>
      </c>
      <c r="D6" s="825">
        <v>1</v>
      </c>
      <c r="E6" s="825">
        <v>4</v>
      </c>
      <c r="F6" s="825">
        <v>78</v>
      </c>
      <c r="G6" s="131"/>
    </row>
    <row r="7" spans="1:7">
      <c r="A7" s="273">
        <v>4</v>
      </c>
      <c r="B7" s="109" t="s">
        <v>419</v>
      </c>
      <c r="C7" s="825" t="s">
        <v>976</v>
      </c>
      <c r="D7" s="825"/>
      <c r="E7" s="825" t="s">
        <v>976</v>
      </c>
      <c r="F7" s="825"/>
      <c r="G7" s="131"/>
    </row>
    <row r="8" spans="1:7">
      <c r="A8" s="273">
        <v>5</v>
      </c>
      <c r="B8" s="109" t="s">
        <v>420</v>
      </c>
      <c r="C8" s="825" t="s">
        <v>976</v>
      </c>
      <c r="D8" s="825">
        <v>1</v>
      </c>
      <c r="E8" s="825">
        <v>1</v>
      </c>
      <c r="F8" s="825">
        <v>35</v>
      </c>
      <c r="G8" s="131"/>
    </row>
    <row r="9" spans="1:7">
      <c r="A9" s="273">
        <v>6</v>
      </c>
      <c r="B9" s="109" t="s">
        <v>421</v>
      </c>
      <c r="C9" s="825" t="s">
        <v>976</v>
      </c>
      <c r="D9" s="825">
        <v>2</v>
      </c>
      <c r="E9" s="825">
        <v>2</v>
      </c>
      <c r="F9" s="825">
        <v>45</v>
      </c>
      <c r="G9" s="131"/>
    </row>
    <row r="10" spans="1:7">
      <c r="A10" s="273">
        <v>7</v>
      </c>
      <c r="B10" s="109" t="s">
        <v>422</v>
      </c>
      <c r="C10" s="825" t="s">
        <v>976</v>
      </c>
      <c r="D10" s="825" t="s">
        <v>976</v>
      </c>
      <c r="E10" s="825" t="s">
        <v>976</v>
      </c>
      <c r="F10" s="825" t="s">
        <v>976</v>
      </c>
      <c r="G10" s="131"/>
    </row>
    <row r="11" spans="1:7">
      <c r="A11" s="273">
        <v>8</v>
      </c>
      <c r="B11" s="109" t="s">
        <v>423</v>
      </c>
      <c r="C11" s="825" t="s">
        <v>976</v>
      </c>
      <c r="D11" s="825" t="s">
        <v>976</v>
      </c>
      <c r="E11" s="825" t="s">
        <v>976</v>
      </c>
      <c r="F11" s="825" t="s">
        <v>976</v>
      </c>
      <c r="G11" s="131"/>
    </row>
    <row r="12" spans="1:7">
      <c r="A12" s="273">
        <v>9</v>
      </c>
      <c r="B12" s="290" t="s">
        <v>607</v>
      </c>
      <c r="C12" s="825" t="s">
        <v>976</v>
      </c>
      <c r="D12" s="825" t="s">
        <v>976</v>
      </c>
      <c r="E12" s="825" t="s">
        <v>976</v>
      </c>
      <c r="F12" s="825" t="s">
        <v>976</v>
      </c>
      <c r="G12" s="131"/>
    </row>
    <row r="13" spans="1:7">
      <c r="A13" s="273">
        <v>10</v>
      </c>
      <c r="B13" s="109" t="s">
        <v>512</v>
      </c>
      <c r="C13" s="825" t="s">
        <v>976</v>
      </c>
      <c r="D13" s="825" t="s">
        <v>976</v>
      </c>
      <c r="E13" s="825" t="s">
        <v>976</v>
      </c>
      <c r="F13" s="825" t="s">
        <v>976</v>
      </c>
      <c r="G13" s="131"/>
    </row>
    <row r="14" spans="1:7">
      <c r="A14" s="273">
        <v>11</v>
      </c>
      <c r="B14" s="109" t="s">
        <v>426</v>
      </c>
      <c r="C14" s="825" t="s">
        <v>976</v>
      </c>
      <c r="D14" s="825">
        <v>1</v>
      </c>
      <c r="E14" s="825"/>
      <c r="F14" s="825">
        <v>30</v>
      </c>
      <c r="G14" s="131"/>
    </row>
    <row r="15" spans="1:7">
      <c r="A15" s="273">
        <v>12</v>
      </c>
      <c r="B15" s="290" t="s">
        <v>427</v>
      </c>
      <c r="C15" s="825" t="s">
        <v>976</v>
      </c>
      <c r="D15" s="825">
        <v>1</v>
      </c>
      <c r="E15" s="825">
        <v>1</v>
      </c>
      <c r="F15" s="825">
        <v>25</v>
      </c>
      <c r="G15" s="131"/>
    </row>
    <row r="16" spans="1:7">
      <c r="A16" s="273">
        <v>13</v>
      </c>
      <c r="B16" s="109" t="s">
        <v>428</v>
      </c>
      <c r="C16" s="825" t="s">
        <v>976</v>
      </c>
      <c r="D16" s="825" t="s">
        <v>976</v>
      </c>
      <c r="E16" s="825"/>
      <c r="F16" s="825"/>
      <c r="G16" s="131"/>
    </row>
    <row r="17" spans="1:7">
      <c r="A17" s="273">
        <v>14</v>
      </c>
      <c r="B17" s="109" t="s">
        <v>429</v>
      </c>
      <c r="C17" s="825" t="s">
        <v>976</v>
      </c>
      <c r="D17" s="825">
        <v>2</v>
      </c>
      <c r="E17" s="825">
        <v>3</v>
      </c>
      <c r="F17" s="825">
        <v>56</v>
      </c>
      <c r="G17" s="131"/>
    </row>
    <row r="18" spans="1:7">
      <c r="A18" s="273">
        <v>15</v>
      </c>
      <c r="B18" s="290" t="s">
        <v>430</v>
      </c>
      <c r="C18" s="825" t="s">
        <v>976</v>
      </c>
      <c r="D18" s="825">
        <v>2</v>
      </c>
      <c r="E18" s="825">
        <v>2</v>
      </c>
      <c r="F18" s="825">
        <v>34</v>
      </c>
      <c r="G18" s="287"/>
    </row>
    <row r="19" spans="1:7">
      <c r="A19" s="273">
        <v>16</v>
      </c>
      <c r="B19" s="109" t="s">
        <v>431</v>
      </c>
      <c r="C19" s="825">
        <v>1</v>
      </c>
      <c r="D19" s="825">
        <v>2</v>
      </c>
      <c r="E19" s="825">
        <v>1</v>
      </c>
      <c r="F19" s="825">
        <v>15</v>
      </c>
      <c r="G19" s="131"/>
    </row>
    <row r="20" spans="1:7">
      <c r="A20" s="273">
        <v>17</v>
      </c>
      <c r="B20" s="109" t="s">
        <v>432</v>
      </c>
      <c r="C20" s="825" t="s">
        <v>976</v>
      </c>
      <c r="D20" s="825" t="s">
        <v>976</v>
      </c>
      <c r="E20" s="825" t="s">
        <v>976</v>
      </c>
      <c r="F20" s="825" t="s">
        <v>976</v>
      </c>
      <c r="G20" s="131"/>
    </row>
    <row r="21" spans="1:7">
      <c r="A21" s="273">
        <v>18</v>
      </c>
      <c r="B21" s="109" t="s">
        <v>433</v>
      </c>
      <c r="C21" s="825" t="s">
        <v>976</v>
      </c>
      <c r="D21" s="825">
        <v>1</v>
      </c>
      <c r="E21" s="825">
        <v>1</v>
      </c>
      <c r="F21" s="825">
        <v>30</v>
      </c>
      <c r="G21" s="131"/>
    </row>
    <row r="22" spans="1:7">
      <c r="A22" s="273">
        <v>19</v>
      </c>
      <c r="B22" s="109" t="s">
        <v>434</v>
      </c>
      <c r="C22" s="825" t="s">
        <v>976</v>
      </c>
      <c r="D22" s="825">
        <v>1</v>
      </c>
      <c r="E22" s="825">
        <v>1</v>
      </c>
      <c r="F22" s="825">
        <v>10</v>
      </c>
      <c r="G22" s="287"/>
    </row>
    <row r="23" spans="1:7">
      <c r="A23" s="273">
        <v>20</v>
      </c>
      <c r="B23" s="109" t="s">
        <v>435</v>
      </c>
      <c r="C23" s="825">
        <v>1</v>
      </c>
      <c r="D23" s="825"/>
      <c r="E23" s="825">
        <v>2</v>
      </c>
      <c r="F23" s="825">
        <v>48</v>
      </c>
      <c r="G23" s="131"/>
    </row>
    <row r="24" spans="1:7">
      <c r="A24" s="273">
        <v>21</v>
      </c>
      <c r="B24" s="109" t="s">
        <v>436</v>
      </c>
      <c r="C24" s="825">
        <v>1</v>
      </c>
      <c r="D24" s="825">
        <v>2</v>
      </c>
      <c r="E24" s="825">
        <v>1</v>
      </c>
      <c r="F24" s="825">
        <v>45</v>
      </c>
      <c r="G24" s="131"/>
    </row>
    <row r="25" spans="1:7">
      <c r="A25" s="273">
        <v>22</v>
      </c>
      <c r="B25" s="109" t="s">
        <v>437</v>
      </c>
      <c r="C25" s="825" t="s">
        <v>976</v>
      </c>
      <c r="D25" s="825">
        <v>1</v>
      </c>
      <c r="E25" s="825">
        <v>1</v>
      </c>
      <c r="F25" s="825">
        <v>54</v>
      </c>
      <c r="G25" s="131"/>
    </row>
    <row r="26" spans="1:7">
      <c r="A26" s="273">
        <v>23</v>
      </c>
      <c r="B26" s="109" t="s">
        <v>438</v>
      </c>
      <c r="C26" s="825" t="s">
        <v>976</v>
      </c>
      <c r="D26" s="825">
        <v>3</v>
      </c>
      <c r="E26" s="825" t="s">
        <v>976</v>
      </c>
      <c r="F26" s="825" t="s">
        <v>976</v>
      </c>
      <c r="G26" s="131"/>
    </row>
    <row r="27" spans="1:7">
      <c r="A27" s="273">
        <v>24</v>
      </c>
      <c r="B27" s="109" t="s">
        <v>439</v>
      </c>
      <c r="C27" s="825" t="s">
        <v>976</v>
      </c>
      <c r="D27" s="827">
        <v>0</v>
      </c>
      <c r="E27" s="827">
        <v>1</v>
      </c>
      <c r="F27" s="827">
        <v>20</v>
      </c>
      <c r="G27" s="131"/>
    </row>
    <row r="28" spans="1:7">
      <c r="A28" s="273">
        <v>25</v>
      </c>
      <c r="B28" s="109" t="s">
        <v>440</v>
      </c>
      <c r="C28" s="825" t="s">
        <v>976</v>
      </c>
      <c r="D28" s="825" t="s">
        <v>976</v>
      </c>
      <c r="E28" s="113" t="s">
        <v>976</v>
      </c>
      <c r="F28" s="825" t="s">
        <v>976</v>
      </c>
      <c r="G28" s="131"/>
    </row>
    <row r="29" spans="1:7">
      <c r="A29" s="273">
        <v>26</v>
      </c>
      <c r="B29" s="109" t="s">
        <v>451</v>
      </c>
      <c r="C29" s="825" t="s">
        <v>976</v>
      </c>
      <c r="D29" s="825" t="s">
        <v>976</v>
      </c>
      <c r="E29" s="113" t="s">
        <v>976</v>
      </c>
      <c r="F29" s="825" t="s">
        <v>976</v>
      </c>
      <c r="G29" s="131"/>
    </row>
    <row r="30" spans="1:7">
      <c r="A30" s="273">
        <v>27</v>
      </c>
      <c r="B30" s="183" t="s">
        <v>1361</v>
      </c>
      <c r="C30" s="825">
        <v>1</v>
      </c>
      <c r="D30" s="113">
        <v>2</v>
      </c>
      <c r="E30" s="113">
        <v>3</v>
      </c>
      <c r="F30" s="113">
        <v>145</v>
      </c>
      <c r="G30" s="131"/>
    </row>
    <row r="31" spans="1:7">
      <c r="A31" s="273">
        <v>28</v>
      </c>
      <c r="B31" s="109" t="s">
        <v>443</v>
      </c>
      <c r="C31" s="825">
        <v>1</v>
      </c>
      <c r="D31" s="825" t="s">
        <v>976</v>
      </c>
      <c r="E31" s="825" t="s">
        <v>976</v>
      </c>
      <c r="F31" s="825" t="s">
        <v>976</v>
      </c>
      <c r="G31" s="131"/>
    </row>
    <row r="32" spans="1:7">
      <c r="A32" s="273">
        <v>29</v>
      </c>
      <c r="B32" s="109" t="s">
        <v>513</v>
      </c>
      <c r="C32" s="825" t="s">
        <v>976</v>
      </c>
      <c r="D32" s="113">
        <v>2</v>
      </c>
      <c r="E32" s="113">
        <v>1</v>
      </c>
      <c r="F32" s="113">
        <v>60</v>
      </c>
      <c r="G32" s="131"/>
    </row>
    <row r="33" spans="1:25">
      <c r="A33" s="273">
        <v>30</v>
      </c>
      <c r="B33" s="109" t="s">
        <v>445</v>
      </c>
      <c r="C33" s="825" t="s">
        <v>976</v>
      </c>
      <c r="D33" s="825" t="s">
        <v>976</v>
      </c>
      <c r="E33" s="113">
        <v>1</v>
      </c>
      <c r="F33" s="113">
        <v>25</v>
      </c>
      <c r="G33" s="131"/>
    </row>
    <row r="34" spans="1:25">
      <c r="A34" s="273">
        <v>31</v>
      </c>
      <c r="B34" s="290" t="s">
        <v>606</v>
      </c>
      <c r="C34" s="825" t="s">
        <v>976</v>
      </c>
      <c r="D34" s="825" t="s">
        <v>976</v>
      </c>
      <c r="E34" s="848">
        <v>1</v>
      </c>
      <c r="F34" s="848">
        <v>21</v>
      </c>
      <c r="G34" s="30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>
      <c r="A35" s="273">
        <v>32</v>
      </c>
      <c r="B35" s="290" t="s">
        <v>453</v>
      </c>
      <c r="C35" s="825" t="s">
        <v>976</v>
      </c>
      <c r="D35" s="825" t="s">
        <v>976</v>
      </c>
      <c r="E35" s="113">
        <v>1</v>
      </c>
      <c r="F35" s="113">
        <v>17</v>
      </c>
      <c r="G35" s="131"/>
    </row>
    <row r="36" spans="1:25">
      <c r="A36" s="1257" t="s">
        <v>10</v>
      </c>
      <c r="B36" s="1258"/>
      <c r="C36" s="826">
        <f>SUM(C4:C35)</f>
        <v>5</v>
      </c>
      <c r="D36" s="826">
        <f t="shared" ref="D36:F36" si="0">SUM(D4:D35)</f>
        <v>25</v>
      </c>
      <c r="E36" s="826">
        <f t="shared" si="0"/>
        <v>29</v>
      </c>
      <c r="F36" s="826">
        <f t="shared" si="0"/>
        <v>828</v>
      </c>
    </row>
    <row r="49" spans="3:6">
      <c r="C49" s="84"/>
      <c r="D49" s="84"/>
      <c r="E49" s="84"/>
      <c r="F49" s="84">
        <v>92</v>
      </c>
    </row>
    <row r="50" spans="3:6">
      <c r="C50" s="84"/>
      <c r="D50" s="84"/>
      <c r="E50" s="84"/>
      <c r="F50" s="84"/>
    </row>
    <row r="51" spans="3:6">
      <c r="C51" s="84"/>
      <c r="D51" s="84"/>
      <c r="E51" s="84"/>
      <c r="F51" s="84"/>
    </row>
    <row r="52" spans="3:6">
      <c r="C52" s="84"/>
      <c r="D52" s="84"/>
      <c r="E52" s="84"/>
      <c r="F52" s="84"/>
    </row>
    <row r="53" spans="3:6">
      <c r="C53" s="84"/>
      <c r="D53" s="84"/>
      <c r="E53" s="84"/>
      <c r="F53" s="84"/>
    </row>
    <row r="54" spans="3:6">
      <c r="C54" s="84"/>
      <c r="D54" s="84"/>
      <c r="E54" s="84"/>
      <c r="F54" s="84"/>
    </row>
    <row r="55" spans="3:6">
      <c r="C55" s="84"/>
      <c r="D55" s="84"/>
      <c r="E55" s="84"/>
      <c r="F55" s="84"/>
    </row>
    <row r="56" spans="3:6">
      <c r="C56" s="84"/>
      <c r="D56" s="84"/>
      <c r="E56" s="84"/>
      <c r="F56" s="84"/>
    </row>
    <row r="57" spans="3:6">
      <c r="C57" s="84"/>
      <c r="D57" s="84"/>
      <c r="E57" s="84"/>
      <c r="F57" s="84"/>
    </row>
    <row r="58" spans="3:6">
      <c r="C58" s="84"/>
      <c r="D58" s="84"/>
      <c r="E58" s="84"/>
      <c r="F58" s="84"/>
    </row>
    <row r="59" spans="3:6">
      <c r="C59" s="84"/>
      <c r="D59" s="84"/>
      <c r="E59" s="84"/>
      <c r="F59" s="84"/>
    </row>
    <row r="60" spans="3:6">
      <c r="C60" s="84"/>
      <c r="D60" s="84"/>
      <c r="E60" s="84"/>
      <c r="F60" s="84"/>
    </row>
    <row r="61" spans="3:6">
      <c r="C61" s="84"/>
      <c r="D61" s="84"/>
      <c r="E61" s="84"/>
      <c r="F61" s="84"/>
    </row>
    <row r="62" spans="3:6">
      <c r="C62" s="84"/>
      <c r="D62" s="84"/>
      <c r="E62" s="84"/>
      <c r="F62" s="84"/>
    </row>
    <row r="63" spans="3:6">
      <c r="C63" s="84"/>
      <c r="D63" s="84"/>
      <c r="E63" s="84"/>
      <c r="F63" s="84"/>
    </row>
    <row r="64" spans="3:6">
      <c r="C64" s="84"/>
      <c r="D64" s="84"/>
      <c r="E64" s="84"/>
      <c r="F64" s="84"/>
    </row>
    <row r="65" spans="3:6">
      <c r="C65" s="84"/>
      <c r="D65" s="84"/>
      <c r="E65" s="84"/>
      <c r="F65" s="84"/>
    </row>
    <row r="66" spans="3:6">
      <c r="C66" s="84"/>
      <c r="D66" s="84"/>
      <c r="E66" s="84"/>
      <c r="F66" s="84"/>
    </row>
    <row r="67" spans="3:6">
      <c r="C67" s="84"/>
      <c r="D67" s="84"/>
      <c r="E67" s="84"/>
      <c r="F67" s="84"/>
    </row>
    <row r="68" spans="3:6">
      <c r="C68" s="84"/>
      <c r="D68" s="84"/>
      <c r="E68" s="84"/>
      <c r="F68" s="84"/>
    </row>
    <row r="69" spans="3:6">
      <c r="C69" s="84"/>
      <c r="D69" s="84"/>
      <c r="E69" s="84"/>
      <c r="F69" s="84"/>
    </row>
    <row r="70" spans="3:6">
      <c r="C70" s="84"/>
      <c r="D70" s="84"/>
      <c r="E70" s="84"/>
      <c r="F70" s="84"/>
    </row>
    <row r="71" spans="3:6">
      <c r="C71" s="84"/>
      <c r="D71" s="84"/>
      <c r="E71" s="84"/>
      <c r="F71" s="84"/>
    </row>
    <row r="72" spans="3:6">
      <c r="C72" s="84"/>
      <c r="D72" s="84"/>
      <c r="E72" s="84"/>
      <c r="F72" s="84"/>
    </row>
    <row r="73" spans="3:6">
      <c r="C73" s="84"/>
      <c r="D73" s="84"/>
      <c r="E73" s="84"/>
      <c r="F73" s="84"/>
    </row>
    <row r="74" spans="3:6">
      <c r="C74" s="84"/>
      <c r="D74" s="84"/>
      <c r="E74" s="84"/>
      <c r="F74" s="84"/>
    </row>
  </sheetData>
  <mergeCells count="6">
    <mergeCell ref="A36:B36"/>
    <mergeCell ref="A1:F1"/>
    <mergeCell ref="A2:B3"/>
    <mergeCell ref="C2:D2"/>
    <mergeCell ref="E2:E3"/>
    <mergeCell ref="F2:F3"/>
  </mergeCells>
  <pageMargins left="1.25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73"/>
  <sheetViews>
    <sheetView workbookViewId="0">
      <selection activeCell="H42" sqref="H42"/>
    </sheetView>
  </sheetViews>
  <sheetFormatPr defaultColWidth="9.140625" defaultRowHeight="15"/>
  <cols>
    <col min="1" max="1" width="3.85546875" style="84" customWidth="1"/>
    <col min="2" max="2" width="23.85546875" style="84" customWidth="1"/>
    <col min="3" max="3" width="19.140625" style="86" customWidth="1"/>
    <col min="4" max="4" width="17.28515625" style="86" customWidth="1"/>
    <col min="5" max="5" width="16.42578125" style="84" customWidth="1"/>
    <col min="6" max="16384" width="9.140625" style="84"/>
  </cols>
  <sheetData>
    <row r="1" spans="1:10" s="302" customFormat="1" ht="23.1" customHeight="1">
      <c r="A1" s="1047" t="s">
        <v>705</v>
      </c>
      <c r="B1" s="1047"/>
      <c r="C1" s="1047"/>
      <c r="D1" s="1047"/>
      <c r="E1" s="1047"/>
      <c r="F1" s="301"/>
    </row>
    <row r="2" spans="1:10" ht="36.75" customHeight="1">
      <c r="A2" s="891" t="s">
        <v>342</v>
      </c>
      <c r="B2" s="891"/>
      <c r="C2" s="232" t="s">
        <v>951</v>
      </c>
      <c r="D2" s="232" t="s">
        <v>952</v>
      </c>
      <c r="E2" s="232" t="s">
        <v>953</v>
      </c>
      <c r="I2" s="303"/>
      <c r="J2" s="303"/>
    </row>
    <row r="3" spans="1:10" ht="17.100000000000001" customHeight="1">
      <c r="A3" s="273">
        <v>1</v>
      </c>
      <c r="B3" s="111" t="s">
        <v>416</v>
      </c>
      <c r="C3" s="825">
        <v>0</v>
      </c>
      <c r="D3" s="825">
        <v>0</v>
      </c>
      <c r="E3" s="825">
        <v>0</v>
      </c>
      <c r="H3" s="131"/>
      <c r="I3" s="303"/>
      <c r="J3" s="303"/>
    </row>
    <row r="4" spans="1:10" ht="17.100000000000001" customHeight="1">
      <c r="A4" s="273">
        <v>2</v>
      </c>
      <c r="B4" s="111" t="s">
        <v>417</v>
      </c>
      <c r="C4" s="825">
        <v>0</v>
      </c>
      <c r="D4" s="825">
        <v>0</v>
      </c>
      <c r="E4" s="825">
        <v>0</v>
      </c>
      <c r="H4" s="252"/>
      <c r="I4" s="131"/>
    </row>
    <row r="5" spans="1:10" ht="17.100000000000001" customHeight="1">
      <c r="A5" s="273">
        <v>3</v>
      </c>
      <c r="B5" s="237" t="s">
        <v>418</v>
      </c>
      <c r="C5" s="825">
        <v>0</v>
      </c>
      <c r="D5" s="825">
        <v>0</v>
      </c>
      <c r="E5" s="825">
        <v>0</v>
      </c>
      <c r="H5" s="252"/>
      <c r="I5" s="131"/>
    </row>
    <row r="6" spans="1:10" ht="17.100000000000001" customHeight="1">
      <c r="A6" s="273">
        <v>4</v>
      </c>
      <c r="B6" s="111" t="s">
        <v>419</v>
      </c>
      <c r="C6" s="825">
        <v>0</v>
      </c>
      <c r="D6" s="825">
        <v>0</v>
      </c>
      <c r="E6" s="825">
        <v>0</v>
      </c>
      <c r="H6" s="252"/>
      <c r="I6" s="131"/>
    </row>
    <row r="7" spans="1:10" ht="17.100000000000001" customHeight="1">
      <c r="A7" s="273">
        <v>5</v>
      </c>
      <c r="B7" s="111" t="s">
        <v>420</v>
      </c>
      <c r="C7" s="825">
        <v>0</v>
      </c>
      <c r="D7" s="825">
        <v>0</v>
      </c>
      <c r="E7" s="825">
        <v>0</v>
      </c>
    </row>
    <row r="8" spans="1:10" ht="17.100000000000001" customHeight="1">
      <c r="A8" s="273">
        <v>6</v>
      </c>
      <c r="B8" s="111" t="s">
        <v>421</v>
      </c>
      <c r="C8" s="825">
        <v>1</v>
      </c>
      <c r="D8" s="825">
        <v>0</v>
      </c>
      <c r="E8" s="825">
        <v>0</v>
      </c>
    </row>
    <row r="9" spans="1:10" ht="17.100000000000001" customHeight="1">
      <c r="A9" s="273">
        <v>7</v>
      </c>
      <c r="B9" s="111" t="s">
        <v>422</v>
      </c>
      <c r="C9" s="825">
        <v>0</v>
      </c>
      <c r="D9" s="825">
        <v>0</v>
      </c>
      <c r="E9" s="825">
        <v>0</v>
      </c>
    </row>
    <row r="10" spans="1:10" ht="17.100000000000001" customHeight="1">
      <c r="A10" s="273">
        <v>8</v>
      </c>
      <c r="B10" s="237" t="s">
        <v>423</v>
      </c>
      <c r="C10" s="825">
        <v>0</v>
      </c>
      <c r="D10" s="825">
        <v>0</v>
      </c>
      <c r="E10" s="825">
        <v>0</v>
      </c>
    </row>
    <row r="11" spans="1:10" ht="17.100000000000001" customHeight="1">
      <c r="A11" s="273">
        <v>9</v>
      </c>
      <c r="B11" s="111" t="s">
        <v>424</v>
      </c>
      <c r="C11" s="825">
        <v>0</v>
      </c>
      <c r="D11" s="825">
        <v>0</v>
      </c>
      <c r="E11" s="825">
        <v>0</v>
      </c>
    </row>
    <row r="12" spans="1:10" ht="17.100000000000001" customHeight="1">
      <c r="A12" s="273">
        <v>10</v>
      </c>
      <c r="B12" s="237" t="s">
        <v>512</v>
      </c>
      <c r="C12" s="825">
        <v>0</v>
      </c>
      <c r="D12" s="825">
        <v>1</v>
      </c>
      <c r="E12" s="825">
        <v>0</v>
      </c>
    </row>
    <row r="13" spans="1:10" ht="17.100000000000001" customHeight="1">
      <c r="A13" s="273">
        <v>11</v>
      </c>
      <c r="B13" s="111" t="s">
        <v>426</v>
      </c>
      <c r="C13" s="825">
        <v>0</v>
      </c>
      <c r="D13" s="825">
        <v>0</v>
      </c>
      <c r="E13" s="825">
        <v>0</v>
      </c>
    </row>
    <row r="14" spans="1:10" ht="17.100000000000001" customHeight="1">
      <c r="A14" s="273">
        <v>12</v>
      </c>
      <c r="B14" s="111" t="s">
        <v>427</v>
      </c>
      <c r="C14" s="825">
        <v>0</v>
      </c>
      <c r="D14" s="825">
        <v>0</v>
      </c>
      <c r="E14" s="825">
        <v>0</v>
      </c>
    </row>
    <row r="15" spans="1:10" ht="17.100000000000001" customHeight="1">
      <c r="A15" s="273">
        <v>13</v>
      </c>
      <c r="B15" s="111" t="s">
        <v>428</v>
      </c>
      <c r="C15" s="825">
        <v>0</v>
      </c>
      <c r="D15" s="825">
        <v>1</v>
      </c>
      <c r="E15" s="825">
        <v>0</v>
      </c>
    </row>
    <row r="16" spans="1:10" ht="17.100000000000001" customHeight="1">
      <c r="A16" s="273">
        <v>14</v>
      </c>
      <c r="B16" s="111" t="s">
        <v>429</v>
      </c>
      <c r="C16" s="825">
        <v>0</v>
      </c>
      <c r="D16" s="825">
        <v>0</v>
      </c>
      <c r="E16" s="825">
        <v>0</v>
      </c>
    </row>
    <row r="17" spans="1:5" ht="17.100000000000001" customHeight="1">
      <c r="A17" s="273">
        <v>15</v>
      </c>
      <c r="B17" s="111" t="s">
        <v>430</v>
      </c>
      <c r="C17" s="825">
        <v>0</v>
      </c>
      <c r="D17" s="825">
        <v>1</v>
      </c>
      <c r="E17" s="825">
        <v>0</v>
      </c>
    </row>
    <row r="18" spans="1:5" ht="17.100000000000001" customHeight="1">
      <c r="A18" s="273">
        <v>16</v>
      </c>
      <c r="B18" s="111" t="s">
        <v>431</v>
      </c>
      <c r="C18" s="825">
        <v>0</v>
      </c>
      <c r="D18" s="825">
        <v>0</v>
      </c>
      <c r="E18" s="825">
        <v>0</v>
      </c>
    </row>
    <row r="19" spans="1:5" ht="17.100000000000001" customHeight="1">
      <c r="A19" s="273">
        <v>17</v>
      </c>
      <c r="B19" s="111" t="s">
        <v>432</v>
      </c>
      <c r="C19" s="825">
        <v>0</v>
      </c>
      <c r="D19" s="825">
        <v>1</v>
      </c>
      <c r="E19" s="825">
        <v>0</v>
      </c>
    </row>
    <row r="20" spans="1:5" ht="17.100000000000001" customHeight="1">
      <c r="A20" s="273">
        <v>18</v>
      </c>
      <c r="B20" s="111" t="s">
        <v>433</v>
      </c>
      <c r="C20" s="825">
        <v>0</v>
      </c>
      <c r="D20" s="825">
        <v>0</v>
      </c>
      <c r="E20" s="825">
        <v>0</v>
      </c>
    </row>
    <row r="21" spans="1:5" ht="17.100000000000001" customHeight="1">
      <c r="A21" s="273">
        <v>19</v>
      </c>
      <c r="B21" s="111" t="s">
        <v>434</v>
      </c>
      <c r="C21" s="825">
        <v>0</v>
      </c>
      <c r="D21" s="825">
        <v>1</v>
      </c>
      <c r="E21" s="825">
        <v>0</v>
      </c>
    </row>
    <row r="22" spans="1:5" ht="17.100000000000001" customHeight="1">
      <c r="A22" s="273">
        <v>20</v>
      </c>
      <c r="B22" s="111" t="s">
        <v>435</v>
      </c>
      <c r="C22" s="825">
        <v>0</v>
      </c>
      <c r="D22" s="825">
        <v>0</v>
      </c>
      <c r="E22" s="825">
        <v>0</v>
      </c>
    </row>
    <row r="23" spans="1:5" ht="17.100000000000001" customHeight="1">
      <c r="A23" s="273">
        <v>21</v>
      </c>
      <c r="B23" s="111" t="s">
        <v>436</v>
      </c>
      <c r="C23" s="825">
        <v>0</v>
      </c>
      <c r="D23" s="825">
        <v>0</v>
      </c>
      <c r="E23" s="825">
        <v>0</v>
      </c>
    </row>
    <row r="24" spans="1:5" ht="17.100000000000001" customHeight="1">
      <c r="A24" s="273">
        <v>22</v>
      </c>
      <c r="B24" s="111" t="s">
        <v>437</v>
      </c>
      <c r="C24" s="825">
        <v>0</v>
      </c>
      <c r="D24" s="825">
        <v>1</v>
      </c>
      <c r="E24" s="825">
        <v>0</v>
      </c>
    </row>
    <row r="25" spans="1:5" ht="17.100000000000001" customHeight="1">
      <c r="A25" s="273">
        <v>23</v>
      </c>
      <c r="B25" s="111" t="s">
        <v>438</v>
      </c>
      <c r="C25" s="113">
        <v>0</v>
      </c>
      <c r="D25" s="113">
        <v>0</v>
      </c>
      <c r="E25" s="113">
        <v>0</v>
      </c>
    </row>
    <row r="26" spans="1:5" ht="17.100000000000001" customHeight="1">
      <c r="A26" s="273">
        <v>24</v>
      </c>
      <c r="B26" s="111" t="s">
        <v>439</v>
      </c>
      <c r="C26" s="113">
        <v>0</v>
      </c>
      <c r="D26" s="113">
        <v>0</v>
      </c>
      <c r="E26" s="113">
        <v>0</v>
      </c>
    </row>
    <row r="27" spans="1:5" ht="17.100000000000001" customHeight="1">
      <c r="A27" s="273">
        <v>25</v>
      </c>
      <c r="B27" s="237" t="s">
        <v>440</v>
      </c>
      <c r="C27" s="801">
        <v>0</v>
      </c>
      <c r="D27" s="801">
        <v>0</v>
      </c>
      <c r="E27" s="801">
        <v>0</v>
      </c>
    </row>
    <row r="28" spans="1:5" ht="17.100000000000001" customHeight="1">
      <c r="A28" s="273">
        <v>26</v>
      </c>
      <c r="B28" s="111" t="s">
        <v>451</v>
      </c>
      <c r="C28" s="113">
        <v>0</v>
      </c>
      <c r="D28" s="113">
        <v>0</v>
      </c>
      <c r="E28" s="113">
        <v>0</v>
      </c>
    </row>
    <row r="29" spans="1:5" ht="17.100000000000001" customHeight="1">
      <c r="A29" s="273">
        <v>27</v>
      </c>
      <c r="B29" s="183" t="s">
        <v>1361</v>
      </c>
      <c r="C29" s="113">
        <v>1</v>
      </c>
      <c r="D29" s="113">
        <v>0</v>
      </c>
      <c r="E29" s="113">
        <v>0</v>
      </c>
    </row>
    <row r="30" spans="1:5" ht="17.100000000000001" customHeight="1">
      <c r="A30" s="273">
        <v>28</v>
      </c>
      <c r="B30" s="111" t="s">
        <v>443</v>
      </c>
      <c r="C30" s="113">
        <v>0</v>
      </c>
      <c r="D30" s="113">
        <v>1</v>
      </c>
      <c r="E30" s="113">
        <v>0</v>
      </c>
    </row>
    <row r="31" spans="1:5" ht="17.100000000000001" customHeight="1">
      <c r="A31" s="273">
        <v>29</v>
      </c>
      <c r="B31" s="111" t="s">
        <v>513</v>
      </c>
      <c r="C31" s="113">
        <v>0</v>
      </c>
      <c r="D31" s="113">
        <v>0</v>
      </c>
      <c r="E31" s="113">
        <v>0</v>
      </c>
    </row>
    <row r="32" spans="1:5" ht="17.100000000000001" customHeight="1">
      <c r="A32" s="273">
        <v>30</v>
      </c>
      <c r="B32" s="111" t="s">
        <v>445</v>
      </c>
      <c r="C32" s="113">
        <v>0</v>
      </c>
      <c r="D32" s="113">
        <v>1</v>
      </c>
      <c r="E32" s="113">
        <v>0</v>
      </c>
    </row>
    <row r="33" spans="1:7" ht="17.100000000000001" customHeight="1">
      <c r="A33" s="273">
        <v>31</v>
      </c>
      <c r="B33" s="111" t="s">
        <v>552</v>
      </c>
      <c r="C33" s="113">
        <v>0</v>
      </c>
      <c r="D33" s="113">
        <v>0</v>
      </c>
      <c r="E33" s="113">
        <v>0</v>
      </c>
    </row>
    <row r="34" spans="1:7" ht="17.100000000000001" customHeight="1">
      <c r="A34" s="273">
        <v>32</v>
      </c>
      <c r="B34" s="111" t="s">
        <v>453</v>
      </c>
      <c r="C34" s="113">
        <v>0</v>
      </c>
      <c r="D34" s="113">
        <v>0</v>
      </c>
      <c r="E34" s="113">
        <v>0</v>
      </c>
    </row>
    <row r="35" spans="1:7" ht="17.100000000000001" customHeight="1">
      <c r="A35" s="1238" t="s">
        <v>10</v>
      </c>
      <c r="B35" s="1239"/>
      <c r="C35" s="826">
        <f>SUM(C3:C34)</f>
        <v>2</v>
      </c>
      <c r="D35" s="826">
        <f>SUM(D3:D34)</f>
        <v>8</v>
      </c>
      <c r="E35" s="826">
        <f>SUM(E3:E34)</f>
        <v>0</v>
      </c>
    </row>
    <row r="36" spans="1:7">
      <c r="A36" s="304"/>
      <c r="B36" s="22"/>
      <c r="C36" s="305"/>
      <c r="D36" s="305"/>
      <c r="E36" s="22"/>
      <c r="F36" s="304"/>
      <c r="G36" s="22"/>
    </row>
    <row r="44" spans="1:7">
      <c r="E44" s="84">
        <v>93</v>
      </c>
    </row>
    <row r="48" spans="1:7">
      <c r="C48" s="84"/>
      <c r="D48" s="84"/>
    </row>
    <row r="49" spans="3:4">
      <c r="C49" s="84"/>
      <c r="D49" s="84"/>
    </row>
    <row r="50" spans="3:4">
      <c r="C50" s="84"/>
      <c r="D50" s="84"/>
    </row>
    <row r="51" spans="3:4">
      <c r="C51" s="84"/>
      <c r="D51" s="84"/>
    </row>
    <row r="52" spans="3:4">
      <c r="C52" s="84"/>
      <c r="D52" s="84"/>
    </row>
    <row r="53" spans="3:4">
      <c r="C53" s="84"/>
      <c r="D53" s="84"/>
    </row>
    <row r="54" spans="3:4">
      <c r="C54" s="84"/>
      <c r="D54" s="84"/>
    </row>
    <row r="55" spans="3:4">
      <c r="C55" s="84"/>
      <c r="D55" s="84"/>
    </row>
    <row r="56" spans="3:4">
      <c r="C56" s="84"/>
      <c r="D56" s="84"/>
    </row>
    <row r="57" spans="3:4">
      <c r="C57" s="84"/>
      <c r="D57" s="84"/>
    </row>
    <row r="58" spans="3:4">
      <c r="C58" s="84"/>
      <c r="D58" s="84"/>
    </row>
    <row r="59" spans="3:4">
      <c r="C59" s="84"/>
      <c r="D59" s="84"/>
    </row>
    <row r="60" spans="3:4">
      <c r="C60" s="84"/>
      <c r="D60" s="84"/>
    </row>
    <row r="61" spans="3:4">
      <c r="C61" s="84"/>
      <c r="D61" s="84"/>
    </row>
    <row r="62" spans="3:4">
      <c r="C62" s="84"/>
      <c r="D62" s="84"/>
    </row>
    <row r="63" spans="3:4">
      <c r="C63" s="84"/>
      <c r="D63" s="84"/>
    </row>
    <row r="64" spans="3:4">
      <c r="C64" s="84"/>
      <c r="D64" s="84"/>
    </row>
    <row r="65" spans="3:4">
      <c r="C65" s="84"/>
      <c r="D65" s="84"/>
    </row>
    <row r="66" spans="3:4">
      <c r="C66" s="84"/>
      <c r="D66" s="84"/>
    </row>
    <row r="67" spans="3:4">
      <c r="C67" s="84"/>
      <c r="D67" s="84"/>
    </row>
    <row r="68" spans="3:4">
      <c r="C68" s="84"/>
      <c r="D68" s="84"/>
    </row>
    <row r="69" spans="3:4">
      <c r="C69" s="84"/>
      <c r="D69" s="84"/>
    </row>
    <row r="70" spans="3:4">
      <c r="C70" s="84"/>
      <c r="D70" s="84"/>
    </row>
    <row r="71" spans="3:4">
      <c r="C71" s="84"/>
      <c r="D71" s="84"/>
    </row>
    <row r="72" spans="3:4">
      <c r="C72" s="84"/>
      <c r="D72" s="84"/>
    </row>
    <row r="73" spans="3:4">
      <c r="C73" s="84"/>
      <c r="D73" s="84"/>
    </row>
  </sheetData>
  <mergeCells count="3">
    <mergeCell ref="A1:E1"/>
    <mergeCell ref="A2:B2"/>
    <mergeCell ref="A35:B35"/>
  </mergeCells>
  <pageMargins left="1.25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56"/>
  <sheetViews>
    <sheetView topLeftCell="A19" zoomScaleNormal="100" workbookViewId="0">
      <selection activeCell="AD2" sqref="AD2:AE2"/>
    </sheetView>
  </sheetViews>
  <sheetFormatPr defaultRowHeight="15"/>
  <cols>
    <col min="1" max="1" width="3.140625" style="769" customWidth="1"/>
    <col min="2" max="2" width="9.28515625" style="772" customWidth="1"/>
    <col min="3" max="3" width="5" customWidth="1"/>
    <col min="4" max="4" width="4.28515625" style="75" customWidth="1"/>
    <col min="5" max="9" width="4.28515625" customWidth="1"/>
    <col min="10" max="10" width="4.28515625" style="75" customWidth="1"/>
    <col min="11" max="11" width="4.28515625" customWidth="1"/>
    <col min="12" max="12" width="4.28515625" style="75" customWidth="1"/>
    <col min="13" max="13" width="4.28515625" customWidth="1"/>
    <col min="14" max="14" width="4.28515625" style="75" customWidth="1"/>
    <col min="15" max="15" width="4.28515625" customWidth="1"/>
    <col min="16" max="16" width="4.28515625" style="75" customWidth="1"/>
    <col min="17" max="17" width="4.28515625" customWidth="1"/>
    <col min="18" max="18" width="4.28515625" style="75" customWidth="1"/>
    <col min="19" max="19" width="4.28515625" customWidth="1"/>
    <col min="20" max="20" width="4.28515625" style="75" customWidth="1"/>
    <col min="21" max="21" width="4.28515625" customWidth="1"/>
    <col min="22" max="22" width="4.28515625" style="75" customWidth="1"/>
    <col min="23" max="23" width="4.28515625" customWidth="1"/>
    <col min="24" max="24" width="4.28515625" style="75" customWidth="1"/>
    <col min="25" max="25" width="4.28515625" customWidth="1"/>
    <col min="26" max="26" width="4.42578125" style="75" customWidth="1"/>
    <col min="27" max="27" width="4.28515625" style="54" customWidth="1"/>
    <col min="28" max="28" width="4.140625" style="221" customWidth="1"/>
    <col min="29" max="29" width="4.28515625" style="54" customWidth="1"/>
    <col min="30" max="30" width="4.140625" customWidth="1"/>
    <col min="31" max="31" width="3.7109375" style="75" customWidth="1"/>
    <col min="32" max="33" width="3.5703125" customWidth="1"/>
  </cols>
  <sheetData>
    <row r="1" spans="1:36" ht="22.5" customHeight="1">
      <c r="A1" s="928" t="s">
        <v>1877</v>
      </c>
      <c r="B1" s="928"/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928"/>
      <c r="R1" s="928"/>
      <c r="S1" s="928"/>
      <c r="T1" s="928"/>
      <c r="U1" s="928"/>
      <c r="V1" s="928"/>
      <c r="W1" s="928"/>
      <c r="X1" s="928"/>
      <c r="Y1" s="928"/>
      <c r="Z1" s="928"/>
      <c r="AA1" s="928"/>
      <c r="AB1" s="928"/>
      <c r="AC1" s="928"/>
      <c r="AD1" s="928"/>
      <c r="AE1" s="928"/>
      <c r="AF1" s="928"/>
      <c r="AG1" s="928"/>
    </row>
    <row r="2" spans="1:36" ht="14.45" customHeight="1">
      <c r="A2" s="930" t="s">
        <v>5</v>
      </c>
      <c r="B2" s="930" t="s">
        <v>390</v>
      </c>
      <c r="C2" s="933" t="s">
        <v>191</v>
      </c>
      <c r="D2" s="752"/>
      <c r="E2" s="925" t="s">
        <v>192</v>
      </c>
      <c r="F2" s="925"/>
      <c r="G2" s="925"/>
      <c r="H2" s="925"/>
      <c r="I2" s="925"/>
      <c r="J2" s="925"/>
      <c r="K2" s="925"/>
      <c r="L2" s="925"/>
      <c r="M2" s="925"/>
      <c r="N2" s="925"/>
      <c r="O2" s="925"/>
      <c r="P2" s="925"/>
      <c r="Q2" s="925"/>
      <c r="R2" s="925"/>
      <c r="S2" s="925"/>
      <c r="T2" s="925"/>
      <c r="U2" s="925"/>
      <c r="V2" s="925"/>
      <c r="W2" s="925"/>
      <c r="X2" s="925"/>
      <c r="Y2" s="925"/>
      <c r="Z2" s="925"/>
      <c r="AA2" s="925"/>
      <c r="AB2" s="925"/>
      <c r="AC2" s="925"/>
      <c r="AD2" s="926"/>
      <c r="AE2" s="927"/>
      <c r="AF2" s="753"/>
      <c r="AG2" s="753"/>
    </row>
    <row r="3" spans="1:36">
      <c r="A3" s="930"/>
      <c r="B3" s="930"/>
      <c r="C3" s="933"/>
      <c r="D3" s="925" t="s">
        <v>193</v>
      </c>
      <c r="E3" s="925"/>
      <c r="F3" s="934" t="s">
        <v>194</v>
      </c>
      <c r="G3" s="934"/>
      <c r="H3" s="934" t="s">
        <v>195</v>
      </c>
      <c r="I3" s="934"/>
      <c r="J3" s="925" t="s">
        <v>391</v>
      </c>
      <c r="K3" s="925"/>
      <c r="L3" s="925" t="s">
        <v>392</v>
      </c>
      <c r="M3" s="925"/>
      <c r="N3" s="925" t="s">
        <v>196</v>
      </c>
      <c r="O3" s="925"/>
      <c r="P3" s="754" t="s">
        <v>198</v>
      </c>
      <c r="Q3" s="754"/>
      <c r="R3" s="925" t="s">
        <v>199</v>
      </c>
      <c r="S3" s="925"/>
      <c r="T3" s="925" t="s">
        <v>200</v>
      </c>
      <c r="U3" s="925"/>
      <c r="V3" s="925" t="s">
        <v>197</v>
      </c>
      <c r="W3" s="925"/>
      <c r="X3" s="925" t="s">
        <v>201</v>
      </c>
      <c r="Y3" s="925"/>
      <c r="Z3" s="925" t="s">
        <v>395</v>
      </c>
      <c r="AA3" s="925"/>
      <c r="AB3" s="925" t="s">
        <v>396</v>
      </c>
      <c r="AC3" s="925"/>
      <c r="AD3" s="754" t="s">
        <v>393</v>
      </c>
      <c r="AE3" s="755"/>
      <c r="AF3" s="925" t="s">
        <v>394</v>
      </c>
      <c r="AG3" s="925"/>
    </row>
    <row r="4" spans="1:36" s="75" customFormat="1" ht="22.5">
      <c r="A4" s="763"/>
      <c r="B4" s="763"/>
      <c r="C4" s="752"/>
      <c r="D4" s="756" t="s">
        <v>7</v>
      </c>
      <c r="E4" s="757" t="s">
        <v>8</v>
      </c>
      <c r="F4" s="756" t="s">
        <v>7</v>
      </c>
      <c r="G4" s="757" t="s">
        <v>8</v>
      </c>
      <c r="H4" s="756" t="s">
        <v>7</v>
      </c>
      <c r="I4" s="757" t="s">
        <v>8</v>
      </c>
      <c r="J4" s="756" t="s">
        <v>7</v>
      </c>
      <c r="K4" s="757" t="s">
        <v>8</v>
      </c>
      <c r="L4" s="756" t="s">
        <v>7</v>
      </c>
      <c r="M4" s="757" t="s">
        <v>8</v>
      </c>
      <c r="N4" s="756" t="s">
        <v>7</v>
      </c>
      <c r="O4" s="757" t="s">
        <v>8</v>
      </c>
      <c r="P4" s="756" t="s">
        <v>7</v>
      </c>
      <c r="Q4" s="757" t="s">
        <v>8</v>
      </c>
      <c r="R4" s="756" t="s">
        <v>7</v>
      </c>
      <c r="S4" s="757" t="s">
        <v>8</v>
      </c>
      <c r="T4" s="756" t="s">
        <v>7</v>
      </c>
      <c r="U4" s="757" t="s">
        <v>8</v>
      </c>
      <c r="V4" s="756" t="s">
        <v>7</v>
      </c>
      <c r="W4" s="757" t="s">
        <v>8</v>
      </c>
      <c r="X4" s="756" t="s">
        <v>7</v>
      </c>
      <c r="Y4" s="757" t="s">
        <v>8</v>
      </c>
      <c r="Z4" s="756" t="s">
        <v>7</v>
      </c>
      <c r="AA4" s="757" t="s">
        <v>8</v>
      </c>
      <c r="AB4" s="756" t="s">
        <v>7</v>
      </c>
      <c r="AC4" s="757" t="s">
        <v>8</v>
      </c>
      <c r="AD4" s="756" t="s">
        <v>7</v>
      </c>
      <c r="AE4" s="756" t="s">
        <v>8</v>
      </c>
      <c r="AF4" s="757" t="s">
        <v>7</v>
      </c>
      <c r="AG4" s="753" t="s">
        <v>8</v>
      </c>
    </row>
    <row r="5" spans="1:36" ht="19.5">
      <c r="A5" s="764">
        <v>1</v>
      </c>
      <c r="B5" s="765" t="s">
        <v>416</v>
      </c>
      <c r="C5" s="758">
        <v>2106</v>
      </c>
      <c r="D5" s="758">
        <v>71</v>
      </c>
      <c r="E5" s="759">
        <v>87</v>
      </c>
      <c r="F5" s="759">
        <v>54</v>
      </c>
      <c r="G5" s="759">
        <v>63</v>
      </c>
      <c r="H5" s="759">
        <v>62</v>
      </c>
      <c r="I5" s="759">
        <v>73</v>
      </c>
      <c r="J5" s="759">
        <v>74</v>
      </c>
      <c r="K5" s="759">
        <v>89</v>
      </c>
      <c r="L5" s="759">
        <v>94</v>
      </c>
      <c r="M5" s="759">
        <v>77</v>
      </c>
      <c r="N5" s="759">
        <v>90</v>
      </c>
      <c r="O5" s="759">
        <v>90</v>
      </c>
      <c r="P5" s="759">
        <v>79</v>
      </c>
      <c r="Q5" s="759">
        <v>92</v>
      </c>
      <c r="R5" s="759">
        <v>92</v>
      </c>
      <c r="S5" s="759">
        <v>97</v>
      </c>
      <c r="T5" s="759">
        <v>84</v>
      </c>
      <c r="U5" s="759">
        <v>81</v>
      </c>
      <c r="V5" s="759">
        <v>67</v>
      </c>
      <c r="W5" s="759">
        <v>74</v>
      </c>
      <c r="X5" s="759">
        <v>71</v>
      </c>
      <c r="Y5" s="759">
        <v>61</v>
      </c>
      <c r="Z5" s="759">
        <v>91</v>
      </c>
      <c r="AA5" s="759">
        <v>51</v>
      </c>
      <c r="AB5" s="759">
        <v>41</v>
      </c>
      <c r="AC5" s="759">
        <v>41</v>
      </c>
      <c r="AD5" s="760">
        <v>49</v>
      </c>
      <c r="AE5" s="760">
        <v>34</v>
      </c>
      <c r="AF5" s="760">
        <v>51</v>
      </c>
      <c r="AG5" s="760">
        <v>28</v>
      </c>
      <c r="AH5" s="5"/>
      <c r="AI5" s="5"/>
      <c r="AJ5" s="5"/>
    </row>
    <row r="6" spans="1:36" s="5" customFormat="1" ht="29.25">
      <c r="A6" s="764">
        <v>2</v>
      </c>
      <c r="B6" s="766" t="s">
        <v>417</v>
      </c>
      <c r="C6" s="758">
        <v>1777</v>
      </c>
      <c r="D6" s="758">
        <v>67</v>
      </c>
      <c r="E6" s="759">
        <v>66</v>
      </c>
      <c r="F6" s="759">
        <v>62</v>
      </c>
      <c r="G6" s="759">
        <v>72</v>
      </c>
      <c r="H6" s="759">
        <v>59</v>
      </c>
      <c r="I6" s="759">
        <v>62</v>
      </c>
      <c r="J6" s="759">
        <v>66</v>
      </c>
      <c r="K6" s="759">
        <v>56</v>
      </c>
      <c r="L6" s="759">
        <v>54</v>
      </c>
      <c r="M6" s="759">
        <v>57</v>
      </c>
      <c r="N6" s="759">
        <v>78</v>
      </c>
      <c r="O6" s="759">
        <v>70</v>
      </c>
      <c r="P6" s="759">
        <v>75</v>
      </c>
      <c r="Q6" s="759">
        <v>82</v>
      </c>
      <c r="R6" s="759">
        <v>84</v>
      </c>
      <c r="S6" s="759">
        <v>85</v>
      </c>
      <c r="T6" s="759">
        <v>64</v>
      </c>
      <c r="U6" s="759">
        <v>72</v>
      </c>
      <c r="V6" s="759">
        <v>54</v>
      </c>
      <c r="W6" s="759">
        <v>48</v>
      </c>
      <c r="X6" s="759">
        <v>56</v>
      </c>
      <c r="Y6" s="759">
        <v>45</v>
      </c>
      <c r="Z6" s="759">
        <v>63</v>
      </c>
      <c r="AA6" s="758">
        <v>60</v>
      </c>
      <c r="AB6" s="758">
        <v>52</v>
      </c>
      <c r="AC6" s="758">
        <v>37</v>
      </c>
      <c r="AD6" s="760">
        <v>25</v>
      </c>
      <c r="AE6" s="760">
        <v>27</v>
      </c>
      <c r="AF6" s="760">
        <v>45</v>
      </c>
      <c r="AG6" s="760">
        <v>34</v>
      </c>
    </row>
    <row r="7" spans="1:36" ht="14.1" customHeight="1">
      <c r="A7" s="764">
        <v>3</v>
      </c>
      <c r="B7" s="766" t="s">
        <v>418</v>
      </c>
      <c r="C7" s="758">
        <v>1203</v>
      </c>
      <c r="D7" s="758">
        <v>41</v>
      </c>
      <c r="E7" s="759">
        <v>31</v>
      </c>
      <c r="F7" s="759">
        <v>57</v>
      </c>
      <c r="G7" s="759">
        <v>75</v>
      </c>
      <c r="H7" s="759">
        <v>65</v>
      </c>
      <c r="I7" s="759">
        <v>51</v>
      </c>
      <c r="J7" s="759">
        <v>58</v>
      </c>
      <c r="K7" s="759">
        <v>49</v>
      </c>
      <c r="L7" s="759">
        <v>42</v>
      </c>
      <c r="M7" s="759">
        <v>60</v>
      </c>
      <c r="N7" s="759">
        <v>40</v>
      </c>
      <c r="O7" s="759">
        <v>43</v>
      </c>
      <c r="P7" s="759">
        <v>31</v>
      </c>
      <c r="Q7" s="759">
        <v>26</v>
      </c>
      <c r="R7" s="759">
        <v>44</v>
      </c>
      <c r="S7" s="759">
        <v>34</v>
      </c>
      <c r="T7" s="759">
        <v>52</v>
      </c>
      <c r="U7" s="759">
        <v>43</v>
      </c>
      <c r="V7" s="759">
        <v>27</v>
      </c>
      <c r="W7" s="759">
        <v>36</v>
      </c>
      <c r="X7" s="759">
        <v>34</v>
      </c>
      <c r="Y7" s="759">
        <v>37</v>
      </c>
      <c r="Z7" s="759">
        <v>53</v>
      </c>
      <c r="AA7" s="758">
        <v>41</v>
      </c>
      <c r="AB7" s="758">
        <v>30</v>
      </c>
      <c r="AC7" s="758">
        <v>25</v>
      </c>
      <c r="AD7" s="760">
        <v>27</v>
      </c>
      <c r="AE7" s="760">
        <v>19</v>
      </c>
      <c r="AF7" s="761">
        <v>18</v>
      </c>
      <c r="AG7" s="761">
        <v>14</v>
      </c>
    </row>
    <row r="8" spans="1:36" ht="19.5">
      <c r="A8" s="764">
        <v>4</v>
      </c>
      <c r="B8" s="765" t="s">
        <v>419</v>
      </c>
      <c r="C8" s="758">
        <v>2143</v>
      </c>
      <c r="D8" s="758">
        <v>88</v>
      </c>
      <c r="E8" s="759">
        <v>96</v>
      </c>
      <c r="F8" s="759">
        <v>82</v>
      </c>
      <c r="G8" s="759">
        <v>98</v>
      </c>
      <c r="H8" s="759">
        <v>102</v>
      </c>
      <c r="I8" s="759">
        <v>88</v>
      </c>
      <c r="J8" s="759">
        <v>63</v>
      </c>
      <c r="K8" s="759">
        <v>64</v>
      </c>
      <c r="L8" s="759">
        <v>102</v>
      </c>
      <c r="M8" s="759">
        <v>110</v>
      </c>
      <c r="N8" s="759">
        <v>93</v>
      </c>
      <c r="O8" s="759">
        <v>74</v>
      </c>
      <c r="P8" s="759">
        <v>67</v>
      </c>
      <c r="Q8" s="759">
        <v>71</v>
      </c>
      <c r="R8" s="759">
        <v>101</v>
      </c>
      <c r="S8" s="759">
        <v>103</v>
      </c>
      <c r="T8" s="759">
        <v>89</v>
      </c>
      <c r="U8" s="759">
        <v>81</v>
      </c>
      <c r="V8" s="759">
        <v>68</v>
      </c>
      <c r="W8" s="759">
        <v>75</v>
      </c>
      <c r="X8" s="759">
        <v>72</v>
      </c>
      <c r="Y8" s="759">
        <v>72</v>
      </c>
      <c r="Z8" s="759">
        <v>63</v>
      </c>
      <c r="AA8" s="759">
        <v>49</v>
      </c>
      <c r="AB8" s="759">
        <v>39</v>
      </c>
      <c r="AC8" s="759">
        <v>34</v>
      </c>
      <c r="AD8" s="760">
        <v>33</v>
      </c>
      <c r="AE8" s="760">
        <v>30</v>
      </c>
      <c r="AF8" s="761">
        <v>22</v>
      </c>
      <c r="AG8" s="761">
        <v>14</v>
      </c>
      <c r="AH8" s="75"/>
    </row>
    <row r="9" spans="1:36" ht="19.5">
      <c r="A9" s="764">
        <v>5</v>
      </c>
      <c r="B9" s="765" t="s">
        <v>420</v>
      </c>
      <c r="C9" s="758">
        <v>1339</v>
      </c>
      <c r="D9" s="758">
        <v>79</v>
      </c>
      <c r="E9" s="759">
        <v>69</v>
      </c>
      <c r="F9" s="759">
        <v>67</v>
      </c>
      <c r="G9" s="759">
        <v>58</v>
      </c>
      <c r="H9" s="759">
        <v>51</v>
      </c>
      <c r="I9" s="759">
        <v>55</v>
      </c>
      <c r="J9" s="759">
        <v>42</v>
      </c>
      <c r="K9" s="759">
        <v>58</v>
      </c>
      <c r="L9" s="759">
        <v>41</v>
      </c>
      <c r="M9" s="759">
        <v>46</v>
      </c>
      <c r="N9" s="759">
        <v>46</v>
      </c>
      <c r="O9" s="759">
        <v>37</v>
      </c>
      <c r="P9" s="759">
        <v>41</v>
      </c>
      <c r="Q9" s="759">
        <v>45</v>
      </c>
      <c r="R9" s="759">
        <v>44</v>
      </c>
      <c r="S9" s="759">
        <v>41</v>
      </c>
      <c r="T9" s="759">
        <v>42</v>
      </c>
      <c r="U9" s="759">
        <v>40</v>
      </c>
      <c r="V9" s="759">
        <v>51</v>
      </c>
      <c r="W9" s="759">
        <v>46</v>
      </c>
      <c r="X9" s="759">
        <v>37</v>
      </c>
      <c r="Y9" s="759">
        <v>41</v>
      </c>
      <c r="Z9" s="759">
        <v>36</v>
      </c>
      <c r="AA9" s="759">
        <v>33</v>
      </c>
      <c r="AB9" s="759">
        <v>45</v>
      </c>
      <c r="AC9" s="759">
        <v>33</v>
      </c>
      <c r="AD9" s="760">
        <v>34</v>
      </c>
      <c r="AE9" s="760">
        <v>28</v>
      </c>
      <c r="AF9" s="761">
        <v>24</v>
      </c>
      <c r="AG9" s="761">
        <v>29</v>
      </c>
      <c r="AH9" s="75"/>
    </row>
    <row r="10" spans="1:36" ht="14.1" customHeight="1">
      <c r="A10" s="764">
        <v>6</v>
      </c>
      <c r="B10" s="765" t="s">
        <v>421</v>
      </c>
      <c r="C10" s="758">
        <v>1412</v>
      </c>
      <c r="D10" s="758">
        <v>37</v>
      </c>
      <c r="E10" s="759">
        <v>45</v>
      </c>
      <c r="F10" s="759">
        <v>53</v>
      </c>
      <c r="G10" s="759">
        <v>65</v>
      </c>
      <c r="H10" s="759">
        <v>75</v>
      </c>
      <c r="I10" s="759">
        <v>74</v>
      </c>
      <c r="J10" s="759">
        <v>54</v>
      </c>
      <c r="K10" s="759">
        <v>58</v>
      </c>
      <c r="L10" s="759">
        <v>63</v>
      </c>
      <c r="M10" s="759">
        <v>73</v>
      </c>
      <c r="N10" s="759">
        <v>50</v>
      </c>
      <c r="O10" s="759">
        <v>40</v>
      </c>
      <c r="P10" s="759">
        <v>52</v>
      </c>
      <c r="Q10" s="759">
        <v>47</v>
      </c>
      <c r="R10" s="759">
        <v>61</v>
      </c>
      <c r="S10" s="759">
        <v>51</v>
      </c>
      <c r="T10" s="759">
        <v>69</v>
      </c>
      <c r="U10" s="759">
        <v>63</v>
      </c>
      <c r="V10" s="759">
        <v>39</v>
      </c>
      <c r="W10" s="759">
        <v>28</v>
      </c>
      <c r="X10" s="759">
        <v>30</v>
      </c>
      <c r="Y10" s="759">
        <v>28</v>
      </c>
      <c r="Z10" s="759">
        <v>26</v>
      </c>
      <c r="AA10" s="759">
        <v>29</v>
      </c>
      <c r="AB10" s="759">
        <v>44</v>
      </c>
      <c r="AC10" s="759">
        <v>15</v>
      </c>
      <c r="AD10" s="760">
        <v>36</v>
      </c>
      <c r="AE10" s="760">
        <v>25</v>
      </c>
      <c r="AF10" s="761">
        <v>36</v>
      </c>
      <c r="AG10" s="761">
        <v>27</v>
      </c>
      <c r="AH10" s="75"/>
    </row>
    <row r="11" spans="1:36" s="75" customFormat="1" ht="19.5">
      <c r="A11" s="764">
        <v>7</v>
      </c>
      <c r="B11" s="765" t="s">
        <v>1056</v>
      </c>
      <c r="C11" s="758">
        <v>287</v>
      </c>
      <c r="D11" s="758">
        <v>7</v>
      </c>
      <c r="E11" s="759">
        <v>11</v>
      </c>
      <c r="F11" s="759">
        <v>5</v>
      </c>
      <c r="G11" s="759">
        <v>10</v>
      </c>
      <c r="H11" s="759">
        <v>8</v>
      </c>
      <c r="I11" s="759">
        <v>17</v>
      </c>
      <c r="J11" s="759">
        <v>6</v>
      </c>
      <c r="K11" s="759">
        <v>15</v>
      </c>
      <c r="L11" s="759">
        <v>8</v>
      </c>
      <c r="M11" s="759">
        <v>16</v>
      </c>
      <c r="N11" s="759">
        <v>10</v>
      </c>
      <c r="O11" s="759">
        <v>14</v>
      </c>
      <c r="P11" s="759">
        <v>12</v>
      </c>
      <c r="Q11" s="759">
        <v>15</v>
      </c>
      <c r="R11" s="759">
        <v>15</v>
      </c>
      <c r="S11" s="759">
        <v>11</v>
      </c>
      <c r="T11" s="759">
        <v>9</v>
      </c>
      <c r="U11" s="759">
        <v>9</v>
      </c>
      <c r="V11" s="759">
        <v>6</v>
      </c>
      <c r="W11" s="759">
        <v>3</v>
      </c>
      <c r="X11" s="759">
        <v>7</v>
      </c>
      <c r="Y11" s="759">
        <v>7</v>
      </c>
      <c r="Z11" s="759">
        <v>8</v>
      </c>
      <c r="AA11" s="759">
        <v>13</v>
      </c>
      <c r="AB11" s="759">
        <v>14</v>
      </c>
      <c r="AC11" s="759">
        <v>13</v>
      </c>
      <c r="AD11" s="760">
        <v>8</v>
      </c>
      <c r="AE11" s="760">
        <v>1</v>
      </c>
      <c r="AF11" s="761">
        <v>6</v>
      </c>
      <c r="AG11" s="761">
        <v>3</v>
      </c>
    </row>
    <row r="12" spans="1:36" ht="19.5">
      <c r="A12" s="764">
        <v>8</v>
      </c>
      <c r="B12" s="766" t="s">
        <v>423</v>
      </c>
      <c r="C12" s="758">
        <v>932</v>
      </c>
      <c r="D12" s="758">
        <v>22</v>
      </c>
      <c r="E12" s="759">
        <v>25</v>
      </c>
      <c r="F12" s="759">
        <v>39</v>
      </c>
      <c r="G12" s="759">
        <v>33</v>
      </c>
      <c r="H12" s="759">
        <v>46</v>
      </c>
      <c r="I12" s="759">
        <v>35</v>
      </c>
      <c r="J12" s="759">
        <v>19</v>
      </c>
      <c r="K12" s="759">
        <v>10</v>
      </c>
      <c r="L12" s="759">
        <v>36</v>
      </c>
      <c r="M12" s="759">
        <v>34</v>
      </c>
      <c r="N12" s="759">
        <v>42</v>
      </c>
      <c r="O12" s="759">
        <v>41</v>
      </c>
      <c r="P12" s="759">
        <v>27</v>
      </c>
      <c r="Q12" s="759">
        <v>28</v>
      </c>
      <c r="R12" s="759">
        <v>39</v>
      </c>
      <c r="S12" s="759">
        <v>34</v>
      </c>
      <c r="T12" s="759">
        <v>40</v>
      </c>
      <c r="U12" s="759">
        <v>39</v>
      </c>
      <c r="V12" s="759">
        <v>40</v>
      </c>
      <c r="W12" s="759">
        <v>33</v>
      </c>
      <c r="X12" s="759">
        <v>39</v>
      </c>
      <c r="Y12" s="759">
        <v>31</v>
      </c>
      <c r="Z12" s="759">
        <v>40</v>
      </c>
      <c r="AA12" s="759">
        <v>36</v>
      </c>
      <c r="AB12" s="759">
        <v>25</v>
      </c>
      <c r="AC12" s="759">
        <v>17</v>
      </c>
      <c r="AD12" s="760">
        <v>25</v>
      </c>
      <c r="AE12" s="760">
        <v>25</v>
      </c>
      <c r="AF12" s="761">
        <v>19</v>
      </c>
      <c r="AG12" s="761">
        <v>13</v>
      </c>
      <c r="AH12" s="75"/>
    </row>
    <row r="13" spans="1:36" ht="14.1" customHeight="1">
      <c r="A13" s="764">
        <v>9</v>
      </c>
      <c r="B13" s="765" t="s">
        <v>632</v>
      </c>
      <c r="C13" s="758">
        <v>887</v>
      </c>
      <c r="D13" s="758">
        <v>41</v>
      </c>
      <c r="E13" s="759">
        <v>37</v>
      </c>
      <c r="F13" s="759">
        <v>45</v>
      </c>
      <c r="G13" s="759">
        <v>33</v>
      </c>
      <c r="H13" s="759">
        <v>35</v>
      </c>
      <c r="I13" s="759">
        <v>25</v>
      </c>
      <c r="J13" s="759">
        <v>39</v>
      </c>
      <c r="K13" s="759">
        <v>27</v>
      </c>
      <c r="L13" s="759">
        <v>41</v>
      </c>
      <c r="M13" s="759">
        <v>39</v>
      </c>
      <c r="N13" s="759">
        <v>43</v>
      </c>
      <c r="O13" s="759">
        <v>35</v>
      </c>
      <c r="P13" s="759">
        <v>37</v>
      </c>
      <c r="Q13" s="759">
        <v>38</v>
      </c>
      <c r="R13" s="759">
        <v>29</v>
      </c>
      <c r="S13" s="759">
        <v>33</v>
      </c>
      <c r="T13" s="759">
        <v>27</v>
      </c>
      <c r="U13" s="759">
        <v>39</v>
      </c>
      <c r="V13" s="759">
        <v>32</v>
      </c>
      <c r="W13" s="759">
        <v>37</v>
      </c>
      <c r="X13" s="759">
        <v>31</v>
      </c>
      <c r="Y13" s="759">
        <v>23</v>
      </c>
      <c r="Z13" s="759">
        <v>31</v>
      </c>
      <c r="AA13" s="758">
        <v>27</v>
      </c>
      <c r="AB13" s="758">
        <v>29</v>
      </c>
      <c r="AC13" s="758">
        <v>21</v>
      </c>
      <c r="AD13" s="760">
        <v>13</v>
      </c>
      <c r="AE13" s="760"/>
      <c r="AF13" s="761"/>
      <c r="AG13" s="761"/>
      <c r="AH13" s="75"/>
    </row>
    <row r="14" spans="1:36" ht="29.25">
      <c r="A14" s="764">
        <v>10</v>
      </c>
      <c r="B14" s="766" t="s">
        <v>512</v>
      </c>
      <c r="C14" s="758">
        <v>1145</v>
      </c>
      <c r="D14" s="758">
        <v>55</v>
      </c>
      <c r="E14" s="759">
        <v>52</v>
      </c>
      <c r="F14" s="759">
        <v>47</v>
      </c>
      <c r="G14" s="759">
        <v>49</v>
      </c>
      <c r="H14" s="759">
        <v>46</v>
      </c>
      <c r="I14" s="759">
        <v>47</v>
      </c>
      <c r="J14" s="759">
        <v>39</v>
      </c>
      <c r="K14" s="759">
        <v>23</v>
      </c>
      <c r="L14" s="759">
        <v>35</v>
      </c>
      <c r="M14" s="759">
        <v>40</v>
      </c>
      <c r="N14" s="759">
        <v>47</v>
      </c>
      <c r="O14" s="759">
        <v>35</v>
      </c>
      <c r="P14" s="759">
        <v>44</v>
      </c>
      <c r="Q14" s="759">
        <v>40</v>
      </c>
      <c r="R14" s="759">
        <v>58</v>
      </c>
      <c r="S14" s="759">
        <v>50</v>
      </c>
      <c r="T14" s="759">
        <v>38</v>
      </c>
      <c r="U14" s="759">
        <v>50</v>
      </c>
      <c r="V14" s="759">
        <v>35</v>
      </c>
      <c r="W14" s="759">
        <v>34</v>
      </c>
      <c r="X14" s="759">
        <v>35</v>
      </c>
      <c r="Y14" s="759">
        <v>25</v>
      </c>
      <c r="Z14" s="759">
        <v>45</v>
      </c>
      <c r="AA14" s="758">
        <v>32</v>
      </c>
      <c r="AB14" s="758">
        <v>31</v>
      </c>
      <c r="AC14" s="758">
        <v>28</v>
      </c>
      <c r="AD14" s="760">
        <v>26</v>
      </c>
      <c r="AE14" s="760">
        <v>22</v>
      </c>
      <c r="AF14" s="761">
        <v>19</v>
      </c>
      <c r="AG14" s="761">
        <v>18</v>
      </c>
      <c r="AH14" s="75"/>
    </row>
    <row r="15" spans="1:36" ht="19.5">
      <c r="A15" s="764">
        <v>11</v>
      </c>
      <c r="B15" s="765" t="s">
        <v>426</v>
      </c>
      <c r="C15" s="758">
        <v>1955</v>
      </c>
      <c r="D15" s="758">
        <v>30</v>
      </c>
      <c r="E15" s="759">
        <v>25</v>
      </c>
      <c r="F15" s="759">
        <v>29</v>
      </c>
      <c r="G15" s="759">
        <v>24</v>
      </c>
      <c r="H15" s="759">
        <v>42</v>
      </c>
      <c r="I15" s="759">
        <v>38</v>
      </c>
      <c r="J15" s="759">
        <v>52</v>
      </c>
      <c r="K15" s="759">
        <v>48</v>
      </c>
      <c r="L15" s="759">
        <v>46</v>
      </c>
      <c r="M15" s="759">
        <v>42</v>
      </c>
      <c r="N15" s="759">
        <v>48</v>
      </c>
      <c r="O15" s="759">
        <v>36</v>
      </c>
      <c r="P15" s="759">
        <v>65</v>
      </c>
      <c r="Q15" s="759">
        <v>59</v>
      </c>
      <c r="R15" s="759">
        <v>103</v>
      </c>
      <c r="S15" s="759">
        <v>91</v>
      </c>
      <c r="T15" s="759">
        <v>98</v>
      </c>
      <c r="U15" s="759">
        <v>89</v>
      </c>
      <c r="V15" s="759">
        <v>110</v>
      </c>
      <c r="W15" s="759">
        <v>97</v>
      </c>
      <c r="X15" s="759">
        <v>171</v>
      </c>
      <c r="Y15" s="759">
        <v>152</v>
      </c>
      <c r="Z15" s="759">
        <v>140</v>
      </c>
      <c r="AA15" s="759">
        <v>115</v>
      </c>
      <c r="AB15" s="759">
        <v>78</v>
      </c>
      <c r="AC15" s="759">
        <v>72</v>
      </c>
      <c r="AD15" s="760">
        <v>16</v>
      </c>
      <c r="AE15" s="760">
        <v>9</v>
      </c>
      <c r="AF15" s="761">
        <v>18</v>
      </c>
      <c r="AG15" s="761">
        <v>15</v>
      </c>
      <c r="AH15" s="75"/>
    </row>
    <row r="16" spans="1:36" ht="23.25" customHeight="1">
      <c r="A16" s="764">
        <v>12</v>
      </c>
      <c r="B16" s="765" t="s">
        <v>427</v>
      </c>
      <c r="C16" s="758">
        <v>1089</v>
      </c>
      <c r="D16" s="758">
        <v>35</v>
      </c>
      <c r="E16" s="759">
        <v>36</v>
      </c>
      <c r="F16" s="759">
        <v>51</v>
      </c>
      <c r="G16" s="759">
        <v>42</v>
      </c>
      <c r="H16" s="759">
        <v>41</v>
      </c>
      <c r="I16" s="759">
        <v>36</v>
      </c>
      <c r="J16" s="759">
        <v>53</v>
      </c>
      <c r="K16" s="759">
        <v>39</v>
      </c>
      <c r="L16" s="759">
        <v>51</v>
      </c>
      <c r="M16" s="759">
        <v>41</v>
      </c>
      <c r="N16" s="759">
        <v>44</v>
      </c>
      <c r="O16" s="759">
        <v>40</v>
      </c>
      <c r="P16" s="759">
        <v>59</v>
      </c>
      <c r="Q16" s="759">
        <v>48</v>
      </c>
      <c r="R16" s="759">
        <v>40</v>
      </c>
      <c r="S16" s="759">
        <v>46</v>
      </c>
      <c r="T16" s="759">
        <v>54</v>
      </c>
      <c r="U16" s="759">
        <v>54</v>
      </c>
      <c r="V16" s="759">
        <v>43</v>
      </c>
      <c r="W16" s="759">
        <v>47</v>
      </c>
      <c r="X16" s="759">
        <v>39</v>
      </c>
      <c r="Y16" s="759">
        <v>34</v>
      </c>
      <c r="Z16" s="759">
        <v>38</v>
      </c>
      <c r="AA16" s="759">
        <v>31</v>
      </c>
      <c r="AB16" s="759">
        <v>14</v>
      </c>
      <c r="AC16" s="759">
        <v>12</v>
      </c>
      <c r="AD16" s="760">
        <v>6</v>
      </c>
      <c r="AE16" s="760">
        <v>6</v>
      </c>
      <c r="AF16" s="761">
        <v>4</v>
      </c>
      <c r="AG16" s="761">
        <v>3</v>
      </c>
      <c r="AH16" s="75"/>
    </row>
    <row r="17" spans="1:38" ht="14.1" customHeight="1">
      <c r="A17" s="764">
        <v>13</v>
      </c>
      <c r="B17" s="765" t="s">
        <v>428</v>
      </c>
      <c r="C17" s="758">
        <v>1883</v>
      </c>
      <c r="D17" s="758">
        <v>74</v>
      </c>
      <c r="E17" s="759">
        <v>64</v>
      </c>
      <c r="F17" s="759">
        <v>92</v>
      </c>
      <c r="G17" s="759">
        <v>80</v>
      </c>
      <c r="H17" s="759">
        <v>76</v>
      </c>
      <c r="I17" s="759">
        <v>64</v>
      </c>
      <c r="J17" s="759">
        <v>28</v>
      </c>
      <c r="K17" s="759">
        <v>23</v>
      </c>
      <c r="L17" s="759">
        <v>72</v>
      </c>
      <c r="M17" s="759">
        <v>69</v>
      </c>
      <c r="N17" s="759">
        <v>65</v>
      </c>
      <c r="O17" s="759">
        <v>63</v>
      </c>
      <c r="P17" s="759">
        <v>79</v>
      </c>
      <c r="Q17" s="759">
        <v>84</v>
      </c>
      <c r="R17" s="759">
        <v>84</v>
      </c>
      <c r="S17" s="759">
        <v>82</v>
      </c>
      <c r="T17" s="759">
        <v>60</v>
      </c>
      <c r="U17" s="759">
        <v>88</v>
      </c>
      <c r="V17" s="759">
        <v>68</v>
      </c>
      <c r="W17" s="759">
        <v>51</v>
      </c>
      <c r="X17" s="759">
        <v>50</v>
      </c>
      <c r="Y17" s="759">
        <v>50</v>
      </c>
      <c r="Z17" s="759">
        <v>66</v>
      </c>
      <c r="AA17" s="758">
        <v>52</v>
      </c>
      <c r="AB17" s="758">
        <v>74</v>
      </c>
      <c r="AC17" s="758">
        <v>56</v>
      </c>
      <c r="AD17" s="760">
        <v>53</v>
      </c>
      <c r="AE17" s="760">
        <v>40</v>
      </c>
      <c r="AF17" s="761">
        <v>37</v>
      </c>
      <c r="AG17" s="761">
        <v>39</v>
      </c>
      <c r="AH17" s="75"/>
    </row>
    <row r="18" spans="1:38" ht="19.5">
      <c r="A18" s="764">
        <v>14</v>
      </c>
      <c r="B18" s="765" t="s">
        <v>429</v>
      </c>
      <c r="C18" s="758"/>
      <c r="D18" s="758">
        <v>51</v>
      </c>
      <c r="E18" s="759">
        <v>48</v>
      </c>
      <c r="F18" s="759">
        <v>51</v>
      </c>
      <c r="G18" s="759">
        <v>48</v>
      </c>
      <c r="H18" s="759">
        <v>52</v>
      </c>
      <c r="I18" s="759">
        <v>47</v>
      </c>
      <c r="J18" s="759">
        <v>56</v>
      </c>
      <c r="K18" s="759">
        <v>55</v>
      </c>
      <c r="L18" s="759">
        <v>56</v>
      </c>
      <c r="M18" s="759">
        <v>61</v>
      </c>
      <c r="N18" s="759">
        <v>54</v>
      </c>
      <c r="O18" s="759">
        <v>52</v>
      </c>
      <c r="P18" s="759">
        <v>46</v>
      </c>
      <c r="Q18" s="759">
        <v>52</v>
      </c>
      <c r="R18" s="759">
        <v>49</v>
      </c>
      <c r="S18" s="759">
        <v>40</v>
      </c>
      <c r="T18" s="759">
        <v>46</v>
      </c>
      <c r="U18" s="759">
        <v>46</v>
      </c>
      <c r="V18" s="759">
        <v>64</v>
      </c>
      <c r="W18" s="759">
        <v>48</v>
      </c>
      <c r="X18" s="759">
        <v>65</v>
      </c>
      <c r="Y18" s="759">
        <v>42</v>
      </c>
      <c r="Z18" s="759">
        <v>44</v>
      </c>
      <c r="AA18" s="759">
        <v>48</v>
      </c>
      <c r="AB18" s="759">
        <v>35</v>
      </c>
      <c r="AC18" s="759">
        <v>24</v>
      </c>
      <c r="AD18" s="760">
        <v>43</v>
      </c>
      <c r="AE18" s="760">
        <v>22</v>
      </c>
      <c r="AF18" s="761">
        <v>23</v>
      </c>
      <c r="AG18" s="761">
        <v>12</v>
      </c>
      <c r="AH18" s="75"/>
    </row>
    <row r="19" spans="1:38" ht="14.1" customHeight="1">
      <c r="A19" s="764">
        <v>15</v>
      </c>
      <c r="B19" s="765" t="s">
        <v>430</v>
      </c>
      <c r="C19" s="758">
        <v>961</v>
      </c>
      <c r="D19" s="758">
        <v>25</v>
      </c>
      <c r="E19" s="759">
        <v>27</v>
      </c>
      <c r="F19" s="759">
        <v>25</v>
      </c>
      <c r="G19" s="759">
        <v>32</v>
      </c>
      <c r="H19" s="759">
        <v>28</v>
      </c>
      <c r="I19" s="759">
        <v>27</v>
      </c>
      <c r="J19" s="759">
        <v>24</v>
      </c>
      <c r="K19" s="759">
        <v>25</v>
      </c>
      <c r="L19" s="759">
        <v>41</v>
      </c>
      <c r="M19" s="759">
        <v>37</v>
      </c>
      <c r="N19" s="759">
        <v>53</v>
      </c>
      <c r="O19" s="759">
        <v>41</v>
      </c>
      <c r="P19" s="759">
        <v>43</v>
      </c>
      <c r="Q19" s="759">
        <v>30</v>
      </c>
      <c r="R19" s="759">
        <v>44</v>
      </c>
      <c r="S19" s="759">
        <v>42</v>
      </c>
      <c r="T19" s="759">
        <v>51</v>
      </c>
      <c r="U19" s="759">
        <v>28</v>
      </c>
      <c r="V19" s="759">
        <v>31</v>
      </c>
      <c r="W19" s="759">
        <v>33</v>
      </c>
      <c r="X19" s="759">
        <v>27</v>
      </c>
      <c r="Y19" s="759">
        <v>28</v>
      </c>
      <c r="Z19" s="759">
        <v>28</v>
      </c>
      <c r="AA19" s="759">
        <v>34</v>
      </c>
      <c r="AB19" s="759">
        <v>38</v>
      </c>
      <c r="AC19" s="759">
        <v>19</v>
      </c>
      <c r="AD19" s="760">
        <v>34</v>
      </c>
      <c r="AE19" s="760">
        <v>28</v>
      </c>
      <c r="AF19" s="761">
        <v>23</v>
      </c>
      <c r="AG19" s="761">
        <v>15</v>
      </c>
      <c r="AH19" s="75"/>
    </row>
    <row r="20" spans="1:38" ht="18" customHeight="1">
      <c r="A20" s="764">
        <v>16</v>
      </c>
      <c r="B20" s="765" t="s">
        <v>431</v>
      </c>
      <c r="C20" s="758">
        <v>1318</v>
      </c>
      <c r="D20" s="758">
        <v>21</v>
      </c>
      <c r="E20" s="759">
        <v>17</v>
      </c>
      <c r="F20" s="759">
        <v>49</v>
      </c>
      <c r="G20" s="759">
        <v>14</v>
      </c>
      <c r="H20" s="759">
        <v>39</v>
      </c>
      <c r="I20" s="759">
        <v>13</v>
      </c>
      <c r="J20" s="759">
        <v>143</v>
      </c>
      <c r="K20" s="759">
        <v>90</v>
      </c>
      <c r="L20" s="759">
        <v>58</v>
      </c>
      <c r="M20" s="759">
        <v>34</v>
      </c>
      <c r="N20" s="759">
        <v>41</v>
      </c>
      <c r="O20" s="759">
        <v>37</v>
      </c>
      <c r="P20" s="759">
        <v>49</v>
      </c>
      <c r="Q20" s="759">
        <v>36</v>
      </c>
      <c r="R20" s="759">
        <v>62</v>
      </c>
      <c r="S20" s="759">
        <v>35</v>
      </c>
      <c r="T20" s="759">
        <v>44</v>
      </c>
      <c r="U20" s="759">
        <v>41</v>
      </c>
      <c r="V20" s="759">
        <v>47</v>
      </c>
      <c r="W20" s="759">
        <v>36</v>
      </c>
      <c r="X20" s="759">
        <v>57</v>
      </c>
      <c r="Y20" s="759">
        <v>29</v>
      </c>
      <c r="Z20" s="759">
        <v>73</v>
      </c>
      <c r="AA20" s="759">
        <v>53</v>
      </c>
      <c r="AB20" s="759">
        <v>45</v>
      </c>
      <c r="AC20" s="759">
        <v>34</v>
      </c>
      <c r="AD20" s="760">
        <v>31</v>
      </c>
      <c r="AE20" s="760">
        <v>26</v>
      </c>
      <c r="AF20" s="761">
        <v>27</v>
      </c>
      <c r="AG20" s="761">
        <v>19</v>
      </c>
      <c r="AH20" s="75"/>
    </row>
    <row r="21" spans="1:38" ht="19.5">
      <c r="A21" s="764">
        <v>17</v>
      </c>
      <c r="B21" s="765" t="s">
        <v>721</v>
      </c>
      <c r="C21" s="758">
        <v>669</v>
      </c>
      <c r="D21" s="758">
        <v>23</v>
      </c>
      <c r="E21" s="758">
        <v>25</v>
      </c>
      <c r="F21" s="758">
        <v>22</v>
      </c>
      <c r="G21" s="758">
        <v>25</v>
      </c>
      <c r="H21" s="758">
        <v>21</v>
      </c>
      <c r="I21" s="758">
        <v>24</v>
      </c>
      <c r="J21" s="758">
        <v>14</v>
      </c>
      <c r="K21" s="758">
        <v>16</v>
      </c>
      <c r="L21" s="758">
        <v>25</v>
      </c>
      <c r="M21" s="758">
        <v>38</v>
      </c>
      <c r="N21" s="758">
        <v>27</v>
      </c>
      <c r="O21" s="758">
        <v>21</v>
      </c>
      <c r="P21" s="758">
        <v>17</v>
      </c>
      <c r="Q21" s="758">
        <v>12</v>
      </c>
      <c r="R21" s="758">
        <v>36</v>
      </c>
      <c r="S21" s="758">
        <v>37</v>
      </c>
      <c r="T21" s="758">
        <v>20</v>
      </c>
      <c r="U21" s="758">
        <v>17</v>
      </c>
      <c r="V21" s="758">
        <v>16</v>
      </c>
      <c r="W21" s="758">
        <v>24</v>
      </c>
      <c r="X21" s="758">
        <v>27</v>
      </c>
      <c r="Y21" s="758">
        <v>17</v>
      </c>
      <c r="Z21" s="758">
        <v>29</v>
      </c>
      <c r="AA21" s="758">
        <v>23</v>
      </c>
      <c r="AB21" s="758">
        <v>21</v>
      </c>
      <c r="AC21" s="758">
        <v>14</v>
      </c>
      <c r="AD21" s="760">
        <v>31</v>
      </c>
      <c r="AE21" s="760">
        <v>12</v>
      </c>
      <c r="AF21" s="761">
        <v>16</v>
      </c>
      <c r="AG21" s="761">
        <v>19</v>
      </c>
      <c r="AH21" s="75"/>
    </row>
    <row r="22" spans="1:38" ht="29.25">
      <c r="A22" s="764">
        <v>18</v>
      </c>
      <c r="B22" s="765" t="s">
        <v>433</v>
      </c>
      <c r="C22" s="758">
        <v>986</v>
      </c>
      <c r="D22" s="758">
        <v>29</v>
      </c>
      <c r="E22" s="758">
        <v>23</v>
      </c>
      <c r="F22" s="758">
        <v>35</v>
      </c>
      <c r="G22" s="758">
        <v>35</v>
      </c>
      <c r="H22" s="758">
        <v>39</v>
      </c>
      <c r="I22" s="758">
        <v>41</v>
      </c>
      <c r="J22" s="758">
        <v>27</v>
      </c>
      <c r="K22" s="758">
        <v>14</v>
      </c>
      <c r="L22" s="758">
        <v>58</v>
      </c>
      <c r="M22" s="758">
        <v>47</v>
      </c>
      <c r="N22" s="758">
        <v>32</v>
      </c>
      <c r="O22" s="758">
        <v>46</v>
      </c>
      <c r="P22" s="758">
        <v>32</v>
      </c>
      <c r="Q22" s="758">
        <v>17</v>
      </c>
      <c r="R22" s="758">
        <v>38</v>
      </c>
      <c r="S22" s="758">
        <v>35</v>
      </c>
      <c r="T22" s="758">
        <v>36</v>
      </c>
      <c r="U22" s="758">
        <v>38</v>
      </c>
      <c r="V22" s="758">
        <v>43</v>
      </c>
      <c r="W22" s="758">
        <v>32</v>
      </c>
      <c r="X22" s="758">
        <v>38</v>
      </c>
      <c r="Y22" s="758">
        <v>35</v>
      </c>
      <c r="Z22" s="758">
        <v>35</v>
      </c>
      <c r="AA22" s="758">
        <v>43</v>
      </c>
      <c r="AB22" s="758">
        <v>23</v>
      </c>
      <c r="AC22" s="758">
        <v>28</v>
      </c>
      <c r="AD22" s="760">
        <v>19</v>
      </c>
      <c r="AE22" s="760">
        <v>34</v>
      </c>
      <c r="AF22" s="761">
        <v>11</v>
      </c>
      <c r="AG22" s="761">
        <v>22</v>
      </c>
      <c r="AH22" s="75"/>
    </row>
    <row r="23" spans="1:38" ht="19.5">
      <c r="A23" s="764">
        <v>19</v>
      </c>
      <c r="B23" s="765" t="s">
        <v>434</v>
      </c>
      <c r="C23" s="758">
        <v>878</v>
      </c>
      <c r="D23" s="758">
        <v>33</v>
      </c>
      <c r="E23" s="759">
        <v>36</v>
      </c>
      <c r="F23" s="759">
        <v>24</v>
      </c>
      <c r="G23" s="759">
        <v>30</v>
      </c>
      <c r="H23" s="759">
        <v>32</v>
      </c>
      <c r="I23" s="759">
        <v>21</v>
      </c>
      <c r="J23" s="759">
        <v>20</v>
      </c>
      <c r="K23" s="759">
        <v>18</v>
      </c>
      <c r="L23" s="759">
        <v>37</v>
      </c>
      <c r="M23" s="759">
        <v>39</v>
      </c>
      <c r="N23" s="759">
        <v>36</v>
      </c>
      <c r="O23" s="759">
        <v>33</v>
      </c>
      <c r="P23" s="759">
        <v>25</v>
      </c>
      <c r="Q23" s="759">
        <v>23</v>
      </c>
      <c r="R23" s="759">
        <v>32</v>
      </c>
      <c r="S23" s="759">
        <v>33</v>
      </c>
      <c r="T23" s="759">
        <v>27</v>
      </c>
      <c r="U23" s="759">
        <v>32</v>
      </c>
      <c r="V23" s="759">
        <v>30</v>
      </c>
      <c r="W23" s="759">
        <v>25</v>
      </c>
      <c r="X23" s="759">
        <v>33</v>
      </c>
      <c r="Y23" s="759">
        <v>27</v>
      </c>
      <c r="Z23" s="759">
        <v>37</v>
      </c>
      <c r="AA23" s="759">
        <v>39</v>
      </c>
      <c r="AB23" s="759">
        <v>22</v>
      </c>
      <c r="AC23" s="759">
        <v>40</v>
      </c>
      <c r="AD23" s="760">
        <v>22</v>
      </c>
      <c r="AE23" s="760">
        <v>19</v>
      </c>
      <c r="AF23" s="761">
        <v>30</v>
      </c>
      <c r="AG23" s="761">
        <v>20</v>
      </c>
      <c r="AH23" s="654"/>
      <c r="AI23" s="6"/>
      <c r="AJ23" s="6"/>
      <c r="AK23" s="6"/>
      <c r="AL23" s="3"/>
    </row>
    <row r="24" spans="1:38" ht="14.1" customHeight="1">
      <c r="A24" s="764">
        <v>20</v>
      </c>
      <c r="B24" s="765" t="s">
        <v>435</v>
      </c>
      <c r="C24" s="758">
        <v>1291</v>
      </c>
      <c r="D24" s="758">
        <v>47</v>
      </c>
      <c r="E24" s="759">
        <v>44</v>
      </c>
      <c r="F24" s="759">
        <v>33</v>
      </c>
      <c r="G24" s="759">
        <v>44</v>
      </c>
      <c r="H24" s="759">
        <v>41</v>
      </c>
      <c r="I24" s="759">
        <v>52</v>
      </c>
      <c r="J24" s="759">
        <v>29</v>
      </c>
      <c r="K24" s="759">
        <v>31</v>
      </c>
      <c r="L24" s="759">
        <v>38</v>
      </c>
      <c r="M24" s="759">
        <v>54</v>
      </c>
      <c r="N24" s="759">
        <v>46</v>
      </c>
      <c r="O24" s="759">
        <v>59</v>
      </c>
      <c r="P24" s="759">
        <v>59</v>
      </c>
      <c r="Q24" s="759">
        <v>47</v>
      </c>
      <c r="R24" s="759">
        <v>46</v>
      </c>
      <c r="S24" s="759">
        <v>50</v>
      </c>
      <c r="T24" s="759">
        <v>57</v>
      </c>
      <c r="U24" s="759">
        <v>61</v>
      </c>
      <c r="V24" s="759">
        <v>54</v>
      </c>
      <c r="W24" s="759">
        <v>48</v>
      </c>
      <c r="X24" s="759">
        <v>43</v>
      </c>
      <c r="Y24" s="759">
        <v>33</v>
      </c>
      <c r="Z24" s="759">
        <v>58</v>
      </c>
      <c r="AA24" s="759">
        <v>33</v>
      </c>
      <c r="AB24" s="759">
        <v>23</v>
      </c>
      <c r="AC24" s="759">
        <v>32</v>
      </c>
      <c r="AD24" s="760">
        <v>37</v>
      </c>
      <c r="AE24" s="760">
        <v>27</v>
      </c>
      <c r="AF24" s="761">
        <v>28</v>
      </c>
      <c r="AG24" s="761">
        <v>34</v>
      </c>
      <c r="AH24" s="75"/>
      <c r="AI24" s="3"/>
      <c r="AJ24" s="3"/>
      <c r="AK24" s="3"/>
      <c r="AL24" s="3"/>
    </row>
    <row r="25" spans="1:38" ht="21" customHeight="1">
      <c r="A25" s="764">
        <v>21</v>
      </c>
      <c r="B25" s="765" t="s">
        <v>436</v>
      </c>
      <c r="C25" s="758">
        <v>1816</v>
      </c>
      <c r="D25" s="758">
        <v>96</v>
      </c>
      <c r="E25" s="759">
        <v>84</v>
      </c>
      <c r="F25" s="759">
        <v>76</v>
      </c>
      <c r="G25" s="759">
        <v>61</v>
      </c>
      <c r="H25" s="759">
        <v>81</v>
      </c>
      <c r="I25" s="759">
        <v>56</v>
      </c>
      <c r="J25" s="759">
        <v>77</v>
      </c>
      <c r="K25" s="759">
        <v>64</v>
      </c>
      <c r="L25" s="759">
        <v>73</v>
      </c>
      <c r="M25" s="759">
        <v>68</v>
      </c>
      <c r="N25" s="759">
        <v>79</v>
      </c>
      <c r="O25" s="759">
        <v>64</v>
      </c>
      <c r="P25" s="759">
        <v>73</v>
      </c>
      <c r="Q25" s="759">
        <v>56</v>
      </c>
      <c r="R25" s="759">
        <v>66</v>
      </c>
      <c r="S25" s="759">
        <v>61</v>
      </c>
      <c r="T25" s="759">
        <v>74</v>
      </c>
      <c r="U25" s="759">
        <v>67</v>
      </c>
      <c r="V25" s="759">
        <v>89</v>
      </c>
      <c r="W25" s="759">
        <v>71</v>
      </c>
      <c r="X25" s="759">
        <v>72</v>
      </c>
      <c r="Y25" s="759">
        <v>57</v>
      </c>
      <c r="Z25" s="759">
        <v>46</v>
      </c>
      <c r="AA25" s="758">
        <v>53</v>
      </c>
      <c r="AB25" s="758">
        <v>36</v>
      </c>
      <c r="AC25" s="758">
        <v>46</v>
      </c>
      <c r="AD25" s="760">
        <v>26</v>
      </c>
      <c r="AE25" s="760">
        <v>39</v>
      </c>
      <c r="AF25" s="761">
        <v>9</v>
      </c>
      <c r="AG25" s="761">
        <v>6</v>
      </c>
      <c r="AH25" s="75"/>
    </row>
    <row r="26" spans="1:38" ht="21" customHeight="1">
      <c r="A26" s="764">
        <v>22</v>
      </c>
      <c r="B26" s="765" t="s">
        <v>437</v>
      </c>
      <c r="C26" s="758">
        <v>1784</v>
      </c>
      <c r="D26" s="758">
        <v>69</v>
      </c>
      <c r="E26" s="759">
        <v>61</v>
      </c>
      <c r="F26" s="759">
        <v>64</v>
      </c>
      <c r="G26" s="759">
        <v>49</v>
      </c>
      <c r="H26" s="759">
        <v>49</v>
      </c>
      <c r="I26" s="759">
        <v>34</v>
      </c>
      <c r="J26" s="759">
        <v>49</v>
      </c>
      <c r="K26" s="759">
        <v>32</v>
      </c>
      <c r="L26" s="759">
        <v>89</v>
      </c>
      <c r="M26" s="759">
        <v>84</v>
      </c>
      <c r="N26" s="759">
        <v>60</v>
      </c>
      <c r="O26" s="759">
        <v>64</v>
      </c>
      <c r="P26" s="759">
        <v>56</v>
      </c>
      <c r="Q26" s="759">
        <v>42</v>
      </c>
      <c r="R26" s="759">
        <v>77</v>
      </c>
      <c r="S26" s="759">
        <v>57</v>
      </c>
      <c r="T26" s="759">
        <v>97</v>
      </c>
      <c r="U26" s="759">
        <v>67</v>
      </c>
      <c r="V26" s="759">
        <v>76</v>
      </c>
      <c r="W26" s="759">
        <v>72</v>
      </c>
      <c r="X26" s="759">
        <v>89</v>
      </c>
      <c r="Y26" s="759">
        <v>75</v>
      </c>
      <c r="Z26" s="759">
        <v>63</v>
      </c>
      <c r="AA26" s="759">
        <v>55</v>
      </c>
      <c r="AB26" s="759">
        <v>40</v>
      </c>
      <c r="AC26" s="759">
        <v>58</v>
      </c>
      <c r="AD26" s="760">
        <v>45</v>
      </c>
      <c r="AE26" s="760">
        <v>62</v>
      </c>
      <c r="AF26" s="761">
        <v>33</v>
      </c>
      <c r="AG26" s="761">
        <v>30</v>
      </c>
      <c r="AH26" s="75"/>
    </row>
    <row r="27" spans="1:38" s="56" customFormat="1" ht="19.5">
      <c r="A27" s="764">
        <v>23</v>
      </c>
      <c r="B27" s="765" t="s">
        <v>438</v>
      </c>
      <c r="C27" s="758">
        <v>1959</v>
      </c>
      <c r="D27" s="758">
        <v>67</v>
      </c>
      <c r="E27" s="759">
        <v>56</v>
      </c>
      <c r="F27" s="759">
        <v>39</v>
      </c>
      <c r="G27" s="759">
        <v>51</v>
      </c>
      <c r="H27" s="759">
        <v>44</v>
      </c>
      <c r="I27" s="759">
        <v>67</v>
      </c>
      <c r="J27" s="759">
        <v>32</v>
      </c>
      <c r="K27" s="759">
        <v>39</v>
      </c>
      <c r="L27" s="759">
        <v>64</v>
      </c>
      <c r="M27" s="759">
        <v>83</v>
      </c>
      <c r="N27" s="759">
        <v>94</v>
      </c>
      <c r="O27" s="759">
        <v>82</v>
      </c>
      <c r="P27" s="759">
        <v>88</v>
      </c>
      <c r="Q27" s="759">
        <v>81</v>
      </c>
      <c r="R27" s="759">
        <v>73</v>
      </c>
      <c r="S27" s="759">
        <v>53</v>
      </c>
      <c r="T27" s="759">
        <v>94</v>
      </c>
      <c r="U27" s="759">
        <v>82</v>
      </c>
      <c r="V27" s="759">
        <v>75</v>
      </c>
      <c r="W27" s="759">
        <v>63</v>
      </c>
      <c r="X27" s="759">
        <v>64</v>
      </c>
      <c r="Y27" s="759">
        <v>61</v>
      </c>
      <c r="Z27" s="759">
        <v>75</v>
      </c>
      <c r="AA27" s="759">
        <v>56</v>
      </c>
      <c r="AB27" s="759">
        <v>79</v>
      </c>
      <c r="AC27" s="759">
        <v>74</v>
      </c>
      <c r="AD27" s="760">
        <v>73</v>
      </c>
      <c r="AE27" s="760">
        <v>52</v>
      </c>
      <c r="AF27" s="761">
        <v>46</v>
      </c>
      <c r="AG27" s="761">
        <v>62</v>
      </c>
      <c r="AH27" s="75"/>
    </row>
    <row r="28" spans="1:38" s="56" customFormat="1" ht="14.1" customHeight="1">
      <c r="A28" s="764">
        <v>24</v>
      </c>
      <c r="B28" s="765" t="s">
        <v>439</v>
      </c>
      <c r="C28" s="758">
        <v>982</v>
      </c>
      <c r="D28" s="758">
        <v>28</v>
      </c>
      <c r="E28" s="759">
        <v>36</v>
      </c>
      <c r="F28" s="759">
        <v>27</v>
      </c>
      <c r="G28" s="759">
        <v>26</v>
      </c>
      <c r="H28" s="759">
        <v>33</v>
      </c>
      <c r="I28" s="759">
        <v>28</v>
      </c>
      <c r="J28" s="759">
        <v>42</v>
      </c>
      <c r="K28" s="759">
        <v>41</v>
      </c>
      <c r="L28" s="759">
        <v>44</v>
      </c>
      <c r="M28" s="759">
        <v>47</v>
      </c>
      <c r="N28" s="759">
        <v>35</v>
      </c>
      <c r="O28" s="759">
        <v>48</v>
      </c>
      <c r="P28" s="759">
        <v>37</v>
      </c>
      <c r="Q28" s="759">
        <v>49</v>
      </c>
      <c r="R28" s="759">
        <v>47</v>
      </c>
      <c r="S28" s="759">
        <v>38</v>
      </c>
      <c r="T28" s="759">
        <v>49</v>
      </c>
      <c r="U28" s="759">
        <v>51</v>
      </c>
      <c r="V28" s="759">
        <v>34</v>
      </c>
      <c r="W28" s="759">
        <v>51</v>
      </c>
      <c r="X28" s="759">
        <v>36</v>
      </c>
      <c r="Y28" s="759">
        <v>29</v>
      </c>
      <c r="Z28" s="759">
        <v>20</v>
      </c>
      <c r="AA28" s="758">
        <v>17</v>
      </c>
      <c r="AB28" s="758">
        <v>29</v>
      </c>
      <c r="AC28" s="758">
        <v>17</v>
      </c>
      <c r="AD28" s="760">
        <v>12</v>
      </c>
      <c r="AE28" s="760">
        <v>10</v>
      </c>
      <c r="AF28" s="761">
        <v>9</v>
      </c>
      <c r="AG28" s="761">
        <v>12</v>
      </c>
      <c r="AH28" s="75"/>
    </row>
    <row r="29" spans="1:38" s="56" customFormat="1" ht="19.5">
      <c r="A29" s="764">
        <v>25</v>
      </c>
      <c r="B29" s="765" t="s">
        <v>440</v>
      </c>
      <c r="C29" s="758">
        <v>324</v>
      </c>
      <c r="D29" s="758">
        <v>15</v>
      </c>
      <c r="E29" s="759">
        <v>12</v>
      </c>
      <c r="F29" s="759">
        <v>14</v>
      </c>
      <c r="G29" s="759">
        <v>10</v>
      </c>
      <c r="H29" s="759">
        <v>9</v>
      </c>
      <c r="I29" s="759">
        <v>7</v>
      </c>
      <c r="J29" s="759">
        <v>8</v>
      </c>
      <c r="K29" s="759">
        <v>10</v>
      </c>
      <c r="L29" s="759">
        <v>8</v>
      </c>
      <c r="M29" s="759">
        <v>7</v>
      </c>
      <c r="N29" s="759">
        <v>13</v>
      </c>
      <c r="O29" s="759">
        <v>14</v>
      </c>
      <c r="P29" s="759">
        <v>10</v>
      </c>
      <c r="Q29" s="759">
        <v>15</v>
      </c>
      <c r="R29" s="759">
        <v>10</v>
      </c>
      <c r="S29" s="759">
        <v>14</v>
      </c>
      <c r="T29" s="759">
        <v>11</v>
      </c>
      <c r="U29" s="759">
        <v>11</v>
      </c>
      <c r="V29" s="759">
        <v>8</v>
      </c>
      <c r="W29" s="759">
        <v>12</v>
      </c>
      <c r="X29" s="759">
        <v>11</v>
      </c>
      <c r="Y29" s="759">
        <v>10</v>
      </c>
      <c r="Z29" s="759">
        <v>21</v>
      </c>
      <c r="AA29" s="759">
        <v>9</v>
      </c>
      <c r="AB29" s="759">
        <v>10</v>
      </c>
      <c r="AC29" s="759">
        <v>8</v>
      </c>
      <c r="AD29" s="760">
        <v>9</v>
      </c>
      <c r="AE29" s="760">
        <v>8</v>
      </c>
      <c r="AF29" s="761">
        <v>12</v>
      </c>
      <c r="AG29" s="761">
        <v>8</v>
      </c>
      <c r="AH29" s="75"/>
    </row>
    <row r="30" spans="1:38" s="56" customFormat="1" ht="19.5" customHeight="1">
      <c r="A30" s="764">
        <v>26</v>
      </c>
      <c r="B30" s="765" t="s">
        <v>451</v>
      </c>
      <c r="C30" s="758">
        <v>516</v>
      </c>
      <c r="D30" s="758">
        <v>7</v>
      </c>
      <c r="E30" s="759">
        <v>3</v>
      </c>
      <c r="F30" s="759">
        <v>11</v>
      </c>
      <c r="G30" s="759">
        <v>13</v>
      </c>
      <c r="H30" s="759">
        <v>12</v>
      </c>
      <c r="I30" s="759">
        <v>24</v>
      </c>
      <c r="J30" s="759">
        <v>14</v>
      </c>
      <c r="K30" s="759">
        <v>17</v>
      </c>
      <c r="L30" s="759">
        <v>18</v>
      </c>
      <c r="M30" s="759">
        <v>16</v>
      </c>
      <c r="N30" s="759">
        <v>19</v>
      </c>
      <c r="O30" s="759">
        <v>26</v>
      </c>
      <c r="P30" s="759">
        <v>16</v>
      </c>
      <c r="Q30" s="759">
        <v>19</v>
      </c>
      <c r="R30" s="759">
        <v>18</v>
      </c>
      <c r="S30" s="759">
        <v>12</v>
      </c>
      <c r="T30" s="759">
        <v>23</v>
      </c>
      <c r="U30" s="759">
        <v>21</v>
      </c>
      <c r="V30" s="759">
        <v>24</v>
      </c>
      <c r="W30" s="759">
        <v>19</v>
      </c>
      <c r="X30" s="759">
        <v>34</v>
      </c>
      <c r="Y30" s="759">
        <v>13</v>
      </c>
      <c r="Z30" s="759">
        <v>26</v>
      </c>
      <c r="AA30" s="758">
        <v>24</v>
      </c>
      <c r="AB30" s="758">
        <v>14</v>
      </c>
      <c r="AC30" s="758">
        <v>21</v>
      </c>
      <c r="AD30" s="760">
        <v>14</v>
      </c>
      <c r="AE30" s="760">
        <v>7</v>
      </c>
      <c r="AF30" s="761"/>
      <c r="AG30" s="761"/>
      <c r="AH30" s="75"/>
    </row>
    <row r="31" spans="1:38" s="56" customFormat="1" ht="15" customHeight="1">
      <c r="A31" s="764">
        <v>27</v>
      </c>
      <c r="B31" s="765" t="s">
        <v>442</v>
      </c>
      <c r="C31" s="758">
        <v>4307</v>
      </c>
      <c r="D31" s="758">
        <v>101</v>
      </c>
      <c r="E31" s="759">
        <v>116</v>
      </c>
      <c r="F31" s="759">
        <v>175</v>
      </c>
      <c r="G31" s="759">
        <v>168</v>
      </c>
      <c r="H31" s="759">
        <v>185</v>
      </c>
      <c r="I31" s="759">
        <v>198</v>
      </c>
      <c r="J31" s="759">
        <v>176</v>
      </c>
      <c r="K31" s="759">
        <v>182</v>
      </c>
      <c r="L31" s="759">
        <v>163</v>
      </c>
      <c r="M31" s="759">
        <v>156</v>
      </c>
      <c r="N31" s="759">
        <v>157</v>
      </c>
      <c r="O31" s="759">
        <v>149</v>
      </c>
      <c r="P31" s="759">
        <v>207</v>
      </c>
      <c r="Q31" s="759">
        <v>210</v>
      </c>
      <c r="R31" s="759">
        <v>182</v>
      </c>
      <c r="S31" s="759">
        <v>190</v>
      </c>
      <c r="T31" s="759">
        <v>174</v>
      </c>
      <c r="U31" s="759">
        <v>163</v>
      </c>
      <c r="V31" s="759">
        <v>176</v>
      </c>
      <c r="W31" s="759">
        <v>176</v>
      </c>
      <c r="X31" s="759">
        <v>123</v>
      </c>
      <c r="Y31" s="759">
        <v>118</v>
      </c>
      <c r="Z31" s="759">
        <v>100</v>
      </c>
      <c r="AA31" s="759">
        <v>103</v>
      </c>
      <c r="AB31" s="759">
        <v>85</v>
      </c>
      <c r="AC31" s="759">
        <v>99</v>
      </c>
      <c r="AD31" s="760">
        <v>87</v>
      </c>
      <c r="AE31" s="760">
        <v>80</v>
      </c>
      <c r="AF31" s="761">
        <v>56</v>
      </c>
      <c r="AG31" s="761">
        <v>52</v>
      </c>
      <c r="AH31" s="75"/>
    </row>
    <row r="32" spans="1:38" s="56" customFormat="1" ht="19.5">
      <c r="A32" s="764">
        <v>28</v>
      </c>
      <c r="B32" s="765" t="s">
        <v>443</v>
      </c>
      <c r="C32" s="758">
        <v>2104</v>
      </c>
      <c r="D32" s="758">
        <v>36</v>
      </c>
      <c r="E32" s="759">
        <v>85</v>
      </c>
      <c r="F32" s="759">
        <v>92</v>
      </c>
      <c r="G32" s="759">
        <v>93</v>
      </c>
      <c r="H32" s="759">
        <v>72</v>
      </c>
      <c r="I32" s="759">
        <v>54</v>
      </c>
      <c r="J32" s="759">
        <v>54</v>
      </c>
      <c r="K32" s="759">
        <v>46</v>
      </c>
      <c r="L32" s="759">
        <v>82</v>
      </c>
      <c r="M32" s="759">
        <v>61</v>
      </c>
      <c r="N32" s="759">
        <v>99</v>
      </c>
      <c r="O32" s="759">
        <v>97</v>
      </c>
      <c r="P32" s="759">
        <v>80</v>
      </c>
      <c r="Q32" s="759">
        <v>74</v>
      </c>
      <c r="R32" s="759">
        <v>91</v>
      </c>
      <c r="S32" s="759">
        <v>90</v>
      </c>
      <c r="T32" s="759">
        <v>91</v>
      </c>
      <c r="U32" s="759">
        <v>101</v>
      </c>
      <c r="V32" s="759">
        <v>84</v>
      </c>
      <c r="W32" s="759">
        <v>75</v>
      </c>
      <c r="X32" s="759">
        <v>88</v>
      </c>
      <c r="Y32" s="759">
        <v>79</v>
      </c>
      <c r="Z32" s="759">
        <v>58</v>
      </c>
      <c r="AA32" s="759">
        <v>63</v>
      </c>
      <c r="AB32" s="759">
        <v>61</v>
      </c>
      <c r="AC32" s="759">
        <v>58</v>
      </c>
      <c r="AD32" s="760">
        <v>55</v>
      </c>
      <c r="AE32" s="760">
        <v>70</v>
      </c>
      <c r="AF32" s="761">
        <v>17</v>
      </c>
      <c r="AG32" s="761">
        <v>33</v>
      </c>
      <c r="AH32" s="75"/>
    </row>
    <row r="33" spans="1:34" s="56" customFormat="1" ht="19.5">
      <c r="A33" s="764">
        <v>29</v>
      </c>
      <c r="B33" s="765" t="s">
        <v>513</v>
      </c>
      <c r="C33" s="758">
        <v>1885</v>
      </c>
      <c r="D33" s="758">
        <v>42</v>
      </c>
      <c r="E33" s="759">
        <v>39</v>
      </c>
      <c r="F33" s="759">
        <v>56</v>
      </c>
      <c r="G33" s="759">
        <v>49</v>
      </c>
      <c r="H33" s="759">
        <v>54</v>
      </c>
      <c r="I33" s="759">
        <v>56</v>
      </c>
      <c r="J33" s="759">
        <v>60</v>
      </c>
      <c r="K33" s="759">
        <v>49</v>
      </c>
      <c r="L33" s="759">
        <v>73</v>
      </c>
      <c r="M33" s="759">
        <v>82</v>
      </c>
      <c r="N33" s="759">
        <v>90</v>
      </c>
      <c r="O33" s="759">
        <v>94</v>
      </c>
      <c r="P33" s="759">
        <v>84</v>
      </c>
      <c r="Q33" s="759">
        <v>86</v>
      </c>
      <c r="R33" s="759">
        <v>81</v>
      </c>
      <c r="S33" s="759">
        <v>105</v>
      </c>
      <c r="T33" s="759">
        <v>68</v>
      </c>
      <c r="U33" s="759">
        <v>73</v>
      </c>
      <c r="V33" s="759">
        <v>72</v>
      </c>
      <c r="W33" s="759">
        <v>59</v>
      </c>
      <c r="X33" s="759">
        <v>76</v>
      </c>
      <c r="Y33" s="759">
        <v>52</v>
      </c>
      <c r="Z33" s="759">
        <v>67</v>
      </c>
      <c r="AA33" s="759">
        <v>66</v>
      </c>
      <c r="AB33" s="759">
        <v>61</v>
      </c>
      <c r="AC33" s="759">
        <v>55</v>
      </c>
      <c r="AD33" s="760">
        <v>43</v>
      </c>
      <c r="AE33" s="760">
        <v>30</v>
      </c>
      <c r="AF33" s="761">
        <v>34</v>
      </c>
      <c r="AG33" s="761">
        <v>33</v>
      </c>
      <c r="AH33" s="75"/>
    </row>
    <row r="34" spans="1:34" s="56" customFormat="1" ht="29.25">
      <c r="A34" s="764">
        <v>30</v>
      </c>
      <c r="B34" s="765" t="s">
        <v>445</v>
      </c>
      <c r="C34" s="758">
        <v>1026</v>
      </c>
      <c r="D34" s="758">
        <v>49</v>
      </c>
      <c r="E34" s="759">
        <v>32</v>
      </c>
      <c r="F34" s="759">
        <v>62</v>
      </c>
      <c r="G34" s="759">
        <v>43</v>
      </c>
      <c r="H34" s="759">
        <v>43</v>
      </c>
      <c r="I34" s="759">
        <v>39</v>
      </c>
      <c r="J34" s="759">
        <v>45</v>
      </c>
      <c r="K34" s="759">
        <v>35</v>
      </c>
      <c r="L34" s="759">
        <v>45</v>
      </c>
      <c r="M34" s="759">
        <v>32</v>
      </c>
      <c r="N34" s="759">
        <v>38</v>
      </c>
      <c r="O34" s="759">
        <v>44</v>
      </c>
      <c r="P34" s="759">
        <v>29</v>
      </c>
      <c r="Q34" s="759">
        <v>45</v>
      </c>
      <c r="R34" s="759">
        <v>33</v>
      </c>
      <c r="S34" s="759">
        <v>35</v>
      </c>
      <c r="T34" s="759">
        <v>28</v>
      </c>
      <c r="U34" s="759">
        <v>26</v>
      </c>
      <c r="V34" s="759">
        <v>47</v>
      </c>
      <c r="W34" s="759">
        <v>32</v>
      </c>
      <c r="X34" s="759">
        <v>28</v>
      </c>
      <c r="Y34" s="759">
        <v>26</v>
      </c>
      <c r="Z34" s="759">
        <v>40</v>
      </c>
      <c r="AA34" s="759">
        <v>37</v>
      </c>
      <c r="AB34" s="759">
        <v>23</v>
      </c>
      <c r="AC34" s="759">
        <v>19</v>
      </c>
      <c r="AD34" s="760">
        <v>22</v>
      </c>
      <c r="AE34" s="760">
        <v>11</v>
      </c>
      <c r="AF34" s="761">
        <v>23</v>
      </c>
      <c r="AG34" s="761">
        <v>15</v>
      </c>
      <c r="AH34" s="75"/>
    </row>
    <row r="35" spans="1:34" s="56" customFormat="1" ht="19.5">
      <c r="A35" s="764">
        <v>31</v>
      </c>
      <c r="B35" s="765" t="s">
        <v>605</v>
      </c>
      <c r="C35" s="758">
        <v>605</v>
      </c>
      <c r="D35" s="758">
        <v>15</v>
      </c>
      <c r="E35" s="759">
        <v>12</v>
      </c>
      <c r="F35" s="759">
        <v>18</v>
      </c>
      <c r="G35" s="759">
        <v>13</v>
      </c>
      <c r="H35" s="759">
        <v>24</v>
      </c>
      <c r="I35" s="759">
        <v>19</v>
      </c>
      <c r="J35" s="759">
        <v>30</v>
      </c>
      <c r="K35" s="759">
        <v>24</v>
      </c>
      <c r="L35" s="759">
        <v>30</v>
      </c>
      <c r="M35" s="759">
        <v>25</v>
      </c>
      <c r="N35" s="759">
        <v>31</v>
      </c>
      <c r="O35" s="759">
        <v>27</v>
      </c>
      <c r="P35" s="759">
        <v>29</v>
      </c>
      <c r="Q35" s="759">
        <v>26</v>
      </c>
      <c r="R35" s="759">
        <v>30</v>
      </c>
      <c r="S35" s="759">
        <v>28</v>
      </c>
      <c r="T35" s="759">
        <v>33</v>
      </c>
      <c r="U35" s="759">
        <v>31</v>
      </c>
      <c r="V35" s="759">
        <v>29</v>
      </c>
      <c r="W35" s="759">
        <v>25</v>
      </c>
      <c r="X35" s="759">
        <v>17</v>
      </c>
      <c r="Y35" s="759">
        <v>16</v>
      </c>
      <c r="Z35" s="759">
        <v>11</v>
      </c>
      <c r="AA35" s="759">
        <v>15</v>
      </c>
      <c r="AB35" s="759">
        <v>10</v>
      </c>
      <c r="AC35" s="759">
        <v>13</v>
      </c>
      <c r="AD35" s="760">
        <v>9</v>
      </c>
      <c r="AE35" s="760">
        <v>3</v>
      </c>
      <c r="AF35" s="761">
        <v>8</v>
      </c>
      <c r="AG35" s="761">
        <v>4</v>
      </c>
      <c r="AH35" s="75"/>
    </row>
    <row r="36" spans="1:34" ht="19.5">
      <c r="A36" s="764">
        <v>32</v>
      </c>
      <c r="B36" s="765" t="s">
        <v>453</v>
      </c>
      <c r="C36" s="758">
        <v>956</v>
      </c>
      <c r="D36" s="758">
        <v>39</v>
      </c>
      <c r="E36" s="758">
        <v>30</v>
      </c>
      <c r="F36" s="758">
        <v>33</v>
      </c>
      <c r="G36" s="758">
        <v>34</v>
      </c>
      <c r="H36" s="758">
        <v>41</v>
      </c>
      <c r="I36" s="758">
        <v>44</v>
      </c>
      <c r="J36" s="758">
        <v>30</v>
      </c>
      <c r="K36" s="758">
        <v>30</v>
      </c>
      <c r="L36" s="758">
        <v>25</v>
      </c>
      <c r="M36" s="758">
        <v>26</v>
      </c>
      <c r="N36" s="758">
        <v>41</v>
      </c>
      <c r="O36" s="758">
        <v>23</v>
      </c>
      <c r="P36" s="758">
        <v>44</v>
      </c>
      <c r="Q36" s="758">
        <v>37</v>
      </c>
      <c r="R36" s="758">
        <v>50</v>
      </c>
      <c r="S36" s="758">
        <v>44</v>
      </c>
      <c r="T36" s="758">
        <v>41</v>
      </c>
      <c r="U36" s="758">
        <v>51</v>
      </c>
      <c r="V36" s="758">
        <v>35</v>
      </c>
      <c r="W36" s="758">
        <v>25</v>
      </c>
      <c r="X36" s="758">
        <v>44</v>
      </c>
      <c r="Y36" s="758">
        <v>25</v>
      </c>
      <c r="Z36" s="758">
        <v>22</v>
      </c>
      <c r="AA36" s="758">
        <v>33</v>
      </c>
      <c r="AB36" s="758">
        <v>14</v>
      </c>
      <c r="AC36" s="758">
        <v>17</v>
      </c>
      <c r="AD36" s="760">
        <v>13</v>
      </c>
      <c r="AE36" s="760">
        <v>32</v>
      </c>
      <c r="AF36" s="761">
        <v>7</v>
      </c>
      <c r="AG36" s="761">
        <v>26</v>
      </c>
      <c r="AH36" s="75"/>
    </row>
    <row r="37" spans="1:34" s="19" customFormat="1" ht="14.1" customHeight="1">
      <c r="A37" s="931" t="s">
        <v>10</v>
      </c>
      <c r="B37" s="932"/>
      <c r="C37" s="762">
        <f>SUM(C5:C36)</f>
        <v>42525</v>
      </c>
      <c r="D37" s="762">
        <f>SUM(D5:D36)</f>
        <v>1440</v>
      </c>
      <c r="E37" s="762">
        <f t="shared" ref="E37:AG37" si="0">SUM(E5:E36)</f>
        <v>1430</v>
      </c>
      <c r="F37" s="762">
        <f t="shared" si="0"/>
        <v>1589</v>
      </c>
      <c r="G37" s="762">
        <f t="shared" si="0"/>
        <v>1540</v>
      </c>
      <c r="H37" s="762">
        <f t="shared" si="0"/>
        <v>1607</v>
      </c>
      <c r="I37" s="762">
        <f t="shared" si="0"/>
        <v>1516</v>
      </c>
      <c r="J37" s="762">
        <f t="shared" si="0"/>
        <v>1523</v>
      </c>
      <c r="K37" s="762">
        <f t="shared" si="0"/>
        <v>1377</v>
      </c>
      <c r="L37" s="762">
        <f t="shared" si="0"/>
        <v>1712</v>
      </c>
      <c r="M37" s="762">
        <f t="shared" si="0"/>
        <v>1701</v>
      </c>
      <c r="N37" s="762">
        <f t="shared" si="0"/>
        <v>1741</v>
      </c>
      <c r="O37" s="762">
        <f t="shared" si="0"/>
        <v>1639</v>
      </c>
      <c r="P37" s="762">
        <f t="shared" si="0"/>
        <v>1692</v>
      </c>
      <c r="Q37" s="762">
        <f t="shared" si="0"/>
        <v>1632</v>
      </c>
      <c r="R37" s="762">
        <f t="shared" si="0"/>
        <v>1859</v>
      </c>
      <c r="S37" s="762">
        <f t="shared" si="0"/>
        <v>1757</v>
      </c>
      <c r="T37" s="762">
        <f t="shared" si="0"/>
        <v>1790</v>
      </c>
      <c r="U37" s="762">
        <f t="shared" si="0"/>
        <v>1755</v>
      </c>
      <c r="V37" s="762">
        <f t="shared" si="0"/>
        <v>1674</v>
      </c>
      <c r="W37" s="762">
        <f t="shared" si="0"/>
        <v>1535</v>
      </c>
      <c r="X37" s="762">
        <f t="shared" si="0"/>
        <v>1644</v>
      </c>
      <c r="Y37" s="762">
        <f t="shared" si="0"/>
        <v>1378</v>
      </c>
      <c r="Z37" s="762">
        <f t="shared" si="0"/>
        <v>1553</v>
      </c>
      <c r="AA37" s="762">
        <f t="shared" si="0"/>
        <v>1373</v>
      </c>
      <c r="AB37" s="762">
        <f t="shared" si="0"/>
        <v>1185</v>
      </c>
      <c r="AC37" s="762">
        <f t="shared" si="0"/>
        <v>1080</v>
      </c>
      <c r="AD37" s="762">
        <f t="shared" si="0"/>
        <v>976</v>
      </c>
      <c r="AE37" s="762">
        <f t="shared" si="0"/>
        <v>838</v>
      </c>
      <c r="AF37" s="762">
        <f t="shared" si="0"/>
        <v>711</v>
      </c>
      <c r="AG37" s="762">
        <f t="shared" si="0"/>
        <v>659</v>
      </c>
    </row>
    <row r="38" spans="1:34">
      <c r="A38" s="767"/>
      <c r="B38" s="768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80"/>
      <c r="AB38" s="589"/>
      <c r="AC38" s="80"/>
    </row>
    <row r="39" spans="1:34">
      <c r="B39" s="770"/>
      <c r="C39" s="43"/>
      <c r="E39" s="43"/>
      <c r="F39" s="43"/>
      <c r="G39" s="43"/>
      <c r="H39" s="43"/>
      <c r="I39" s="43"/>
      <c r="Y39" s="43"/>
    </row>
    <row r="40" spans="1:34">
      <c r="A40" s="771"/>
      <c r="B40" s="929"/>
      <c r="C40" s="929"/>
      <c r="D40" s="929"/>
      <c r="E40" s="929"/>
      <c r="F40" s="929"/>
      <c r="G40" s="929"/>
      <c r="H40" s="929"/>
      <c r="I40" s="929"/>
      <c r="J40" s="929"/>
      <c r="K40" s="929"/>
      <c r="L40" s="929"/>
      <c r="M40" s="929"/>
      <c r="N40" s="929"/>
      <c r="O40" s="929"/>
      <c r="P40" s="929"/>
      <c r="Q40" s="929"/>
      <c r="R40" s="929"/>
      <c r="S40" s="929"/>
      <c r="T40" s="929"/>
      <c r="U40" s="929"/>
      <c r="V40" s="929"/>
      <c r="W40" s="929"/>
      <c r="X40" s="589"/>
      <c r="Y40" s="177"/>
      <c r="Z40" s="177"/>
      <c r="AA40" s="80"/>
      <c r="AB40" s="589"/>
    </row>
    <row r="56" spans="33:33">
      <c r="AG56">
        <v>12</v>
      </c>
    </row>
  </sheetData>
  <mergeCells count="21">
    <mergeCell ref="A1:AG1"/>
    <mergeCell ref="AF3:AG3"/>
    <mergeCell ref="B40:W40"/>
    <mergeCell ref="E2:AC2"/>
    <mergeCell ref="A2:A3"/>
    <mergeCell ref="A37:B37"/>
    <mergeCell ref="B2:B3"/>
    <mergeCell ref="C2:C3"/>
    <mergeCell ref="D3:E3"/>
    <mergeCell ref="F3:G3"/>
    <mergeCell ref="H3:I3"/>
    <mergeCell ref="J3:K3"/>
    <mergeCell ref="L3:M3"/>
    <mergeCell ref="N3:O3"/>
    <mergeCell ref="R3:S3"/>
    <mergeCell ref="T3:U3"/>
    <mergeCell ref="V3:W3"/>
    <mergeCell ref="X3:Y3"/>
    <mergeCell ref="Z3:AA3"/>
    <mergeCell ref="AD2:AE2"/>
    <mergeCell ref="AB3:AC3"/>
  </mergeCells>
  <pageMargins left="0" right="0" top="1.2598425196850394" bottom="0" header="0" footer="0.31496062992125984"/>
  <pageSetup paperSize="9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16" workbookViewId="0">
      <selection sqref="A1:M1"/>
    </sheetView>
  </sheetViews>
  <sheetFormatPr defaultColWidth="9.140625" defaultRowHeight="15"/>
  <cols>
    <col min="1" max="1" width="4.140625" style="86" customWidth="1"/>
    <col min="2" max="2" width="22.28515625" style="100" customWidth="1"/>
    <col min="3" max="12" width="8.7109375" style="86" customWidth="1"/>
    <col min="13" max="13" width="14.28515625" style="716" customWidth="1"/>
    <col min="14" max="16384" width="9.140625" style="84"/>
  </cols>
  <sheetData>
    <row r="1" spans="1:18" ht="18">
      <c r="A1" s="1267" t="s">
        <v>706</v>
      </c>
      <c r="B1" s="1267"/>
      <c r="C1" s="1267"/>
      <c r="D1" s="1267"/>
      <c r="E1" s="1267"/>
      <c r="F1" s="1267"/>
      <c r="G1" s="1267"/>
      <c r="H1" s="1267"/>
      <c r="I1" s="1267"/>
      <c r="J1" s="1267"/>
      <c r="K1" s="1267"/>
      <c r="L1" s="1267"/>
      <c r="M1" s="1267"/>
    </row>
    <row r="2" spans="1:18" ht="43.5" customHeight="1">
      <c r="A2" s="233"/>
      <c r="B2" s="233" t="s">
        <v>216</v>
      </c>
      <c r="C2" s="233" t="s">
        <v>206</v>
      </c>
      <c r="D2" s="233" t="s">
        <v>207</v>
      </c>
      <c r="E2" s="233" t="s">
        <v>208</v>
      </c>
      <c r="F2" s="233" t="s">
        <v>209</v>
      </c>
      <c r="G2" s="233" t="s">
        <v>210</v>
      </c>
      <c r="H2" s="233" t="s">
        <v>211</v>
      </c>
      <c r="I2" s="233" t="s">
        <v>339</v>
      </c>
      <c r="J2" s="233" t="s">
        <v>343</v>
      </c>
      <c r="K2" s="233" t="s">
        <v>344</v>
      </c>
      <c r="L2" s="233" t="s">
        <v>345</v>
      </c>
      <c r="M2" s="714" t="s">
        <v>212</v>
      </c>
    </row>
    <row r="3" spans="1:18" ht="30">
      <c r="A3" s="224">
        <v>1</v>
      </c>
      <c r="B3" s="237" t="s">
        <v>416</v>
      </c>
      <c r="C3" s="821">
        <v>2</v>
      </c>
      <c r="D3" s="821">
        <v>1</v>
      </c>
      <c r="E3" s="821">
        <v>1</v>
      </c>
      <c r="F3" s="821">
        <v>1</v>
      </c>
      <c r="G3" s="821">
        <v>1</v>
      </c>
      <c r="H3" s="821">
        <v>1</v>
      </c>
      <c r="I3" s="821">
        <v>1</v>
      </c>
      <c r="J3" s="821" t="s">
        <v>976</v>
      </c>
      <c r="K3" s="821">
        <v>3</v>
      </c>
      <c r="L3" s="821">
        <v>2</v>
      </c>
      <c r="M3" s="822" t="s">
        <v>1710</v>
      </c>
    </row>
    <row r="4" spans="1:18" ht="30" customHeight="1">
      <c r="A4" s="224">
        <v>2</v>
      </c>
      <c r="B4" s="237" t="s">
        <v>417</v>
      </c>
      <c r="C4" s="821">
        <v>1</v>
      </c>
      <c r="D4" s="821">
        <v>1</v>
      </c>
      <c r="E4" s="821"/>
      <c r="F4" s="821">
        <v>1</v>
      </c>
      <c r="G4" s="821">
        <v>3</v>
      </c>
      <c r="H4" s="821"/>
      <c r="I4" s="821">
        <v>1</v>
      </c>
      <c r="J4" s="821"/>
      <c r="K4" s="821">
        <v>3</v>
      </c>
      <c r="L4" s="821">
        <v>2</v>
      </c>
      <c r="M4" s="822"/>
    </row>
    <row r="5" spans="1:18" ht="20.100000000000001" customHeight="1">
      <c r="A5" s="224">
        <v>3</v>
      </c>
      <c r="B5" s="237" t="s">
        <v>418</v>
      </c>
      <c r="C5" s="821"/>
      <c r="D5" s="821">
        <v>1</v>
      </c>
      <c r="E5" s="821"/>
      <c r="F5" s="821"/>
      <c r="G5" s="821"/>
      <c r="H5" s="821"/>
      <c r="I5" s="821">
        <v>1</v>
      </c>
      <c r="J5" s="821"/>
      <c r="K5" s="821">
        <v>1</v>
      </c>
      <c r="L5" s="821">
        <v>1</v>
      </c>
      <c r="M5" s="822" t="s">
        <v>1709</v>
      </c>
    </row>
    <row r="6" spans="1:18" ht="20.100000000000001" customHeight="1">
      <c r="A6" s="224">
        <v>4</v>
      </c>
      <c r="B6" s="237" t="s">
        <v>419</v>
      </c>
      <c r="C6" s="821">
        <v>1</v>
      </c>
      <c r="D6" s="821">
        <v>1</v>
      </c>
      <c r="E6" s="821"/>
      <c r="F6" s="821">
        <v>1</v>
      </c>
      <c r="G6" s="821"/>
      <c r="H6" s="821"/>
      <c r="I6" s="821">
        <v>1</v>
      </c>
      <c r="J6" s="821"/>
      <c r="K6" s="821">
        <v>2</v>
      </c>
      <c r="L6" s="821"/>
      <c r="M6" s="822"/>
    </row>
    <row r="7" spans="1:18" ht="20.100000000000001" customHeight="1">
      <c r="A7" s="224">
        <v>5</v>
      </c>
      <c r="B7" s="237" t="s">
        <v>420</v>
      </c>
      <c r="C7" s="821">
        <v>2</v>
      </c>
      <c r="D7" s="821">
        <v>1</v>
      </c>
      <c r="E7" s="821"/>
      <c r="F7" s="821"/>
      <c r="G7" s="821"/>
      <c r="H7" s="821"/>
      <c r="I7" s="821"/>
      <c r="J7" s="821"/>
      <c r="K7" s="821"/>
      <c r="L7" s="821"/>
      <c r="M7" s="822"/>
    </row>
    <row r="8" spans="1:18" ht="20.100000000000001" customHeight="1">
      <c r="A8" s="224">
        <v>6</v>
      </c>
      <c r="B8" s="237" t="s">
        <v>421</v>
      </c>
      <c r="C8" s="821">
        <v>1</v>
      </c>
      <c r="D8" s="821"/>
      <c r="E8" s="821"/>
      <c r="F8" s="821"/>
      <c r="G8" s="821">
        <v>1</v>
      </c>
      <c r="H8" s="821"/>
      <c r="I8" s="821"/>
      <c r="J8" s="821">
        <v>1</v>
      </c>
      <c r="K8" s="821">
        <v>2</v>
      </c>
      <c r="L8" s="821">
        <v>2</v>
      </c>
      <c r="M8" s="822"/>
    </row>
    <row r="9" spans="1:18" ht="20.100000000000001" customHeight="1">
      <c r="A9" s="224">
        <v>7</v>
      </c>
      <c r="B9" s="237" t="s">
        <v>422</v>
      </c>
      <c r="C9" s="821">
        <v>1</v>
      </c>
      <c r="D9" s="821">
        <v>1</v>
      </c>
      <c r="E9" s="821"/>
      <c r="F9" s="821">
        <v>1</v>
      </c>
      <c r="G9" s="821">
        <v>1</v>
      </c>
      <c r="H9" s="821"/>
      <c r="I9" s="821"/>
      <c r="J9" s="821"/>
      <c r="K9" s="821">
        <v>1</v>
      </c>
      <c r="L9" s="821"/>
      <c r="M9" s="822"/>
      <c r="R9" s="327"/>
    </row>
    <row r="10" spans="1:18" ht="43.5" customHeight="1">
      <c r="A10" s="224">
        <v>8</v>
      </c>
      <c r="B10" s="237" t="s">
        <v>423</v>
      </c>
      <c r="C10" s="821">
        <v>3</v>
      </c>
      <c r="D10" s="821">
        <v>2</v>
      </c>
      <c r="E10" s="821"/>
      <c r="F10" s="821">
        <v>1</v>
      </c>
      <c r="G10" s="821">
        <v>1</v>
      </c>
      <c r="H10" s="821"/>
      <c r="I10" s="821"/>
      <c r="J10" s="821"/>
      <c r="K10" s="821">
        <v>3</v>
      </c>
      <c r="L10" s="821"/>
      <c r="M10" s="822" t="s">
        <v>1598</v>
      </c>
    </row>
    <row r="11" spans="1:18" ht="20.100000000000001" customHeight="1">
      <c r="A11" s="224">
        <v>9</v>
      </c>
      <c r="B11" s="237" t="s">
        <v>424</v>
      </c>
      <c r="C11" s="821">
        <v>1</v>
      </c>
      <c r="D11" s="821">
        <v>1</v>
      </c>
      <c r="E11" s="821"/>
      <c r="F11" s="821"/>
      <c r="G11" s="821">
        <v>4</v>
      </c>
      <c r="H11" s="821"/>
      <c r="I11" s="821">
        <v>1</v>
      </c>
      <c r="J11" s="821"/>
      <c r="K11" s="821">
        <v>1</v>
      </c>
      <c r="L11" s="821"/>
      <c r="M11" s="822"/>
    </row>
    <row r="12" spans="1:18" ht="20.100000000000001" customHeight="1">
      <c r="A12" s="224">
        <v>10</v>
      </c>
      <c r="B12" s="237" t="s">
        <v>512</v>
      </c>
      <c r="C12" s="821"/>
      <c r="D12" s="821">
        <v>1</v>
      </c>
      <c r="E12" s="821"/>
      <c r="F12" s="821">
        <v>1</v>
      </c>
      <c r="G12" s="821">
        <v>1</v>
      </c>
      <c r="H12" s="821"/>
      <c r="I12" s="821"/>
      <c r="J12" s="821"/>
      <c r="K12" s="821">
        <v>4</v>
      </c>
      <c r="L12" s="821">
        <v>1</v>
      </c>
      <c r="M12" s="822"/>
    </row>
    <row r="13" spans="1:18" ht="30">
      <c r="A13" s="224">
        <v>11</v>
      </c>
      <c r="B13" s="237" t="s">
        <v>426</v>
      </c>
      <c r="C13" s="821">
        <v>3</v>
      </c>
      <c r="D13" s="821"/>
      <c r="E13" s="821"/>
      <c r="F13" s="821"/>
      <c r="G13" s="821">
        <v>1</v>
      </c>
      <c r="H13" s="821"/>
      <c r="I13" s="821"/>
      <c r="J13" s="821"/>
      <c r="K13" s="821"/>
      <c r="L13" s="821"/>
      <c r="M13" s="822" t="s">
        <v>1710</v>
      </c>
    </row>
    <row r="14" spans="1:18" ht="20.100000000000001" customHeight="1">
      <c r="A14" s="224">
        <v>12</v>
      </c>
      <c r="B14" s="237" t="s">
        <v>427</v>
      </c>
      <c r="C14" s="821">
        <v>1</v>
      </c>
      <c r="D14" s="821">
        <v>2</v>
      </c>
      <c r="E14" s="821"/>
      <c r="F14" s="821"/>
      <c r="G14" s="821">
        <v>1</v>
      </c>
      <c r="H14" s="821"/>
      <c r="I14" s="821"/>
      <c r="J14" s="821"/>
      <c r="K14" s="821"/>
      <c r="L14" s="821">
        <v>1</v>
      </c>
      <c r="M14" s="822"/>
    </row>
    <row r="15" spans="1:18" ht="30">
      <c r="A15" s="224">
        <v>13</v>
      </c>
      <c r="B15" s="237" t="s">
        <v>428</v>
      </c>
      <c r="C15" s="821">
        <v>5</v>
      </c>
      <c r="D15" s="821">
        <v>7</v>
      </c>
      <c r="E15" s="821"/>
      <c r="F15" s="821">
        <v>1</v>
      </c>
      <c r="G15" s="821">
        <v>1</v>
      </c>
      <c r="H15" s="821">
        <v>1</v>
      </c>
      <c r="I15" s="821">
        <v>1</v>
      </c>
      <c r="J15" s="821"/>
      <c r="K15" s="821">
        <v>3</v>
      </c>
      <c r="L15" s="821">
        <v>2</v>
      </c>
      <c r="M15" s="822" t="s">
        <v>1711</v>
      </c>
    </row>
    <row r="16" spans="1:18" ht="20.100000000000001" customHeight="1">
      <c r="A16" s="224">
        <v>14</v>
      </c>
      <c r="B16" s="237" t="s">
        <v>429</v>
      </c>
      <c r="C16" s="821">
        <v>2</v>
      </c>
      <c r="D16" s="821">
        <v>2</v>
      </c>
      <c r="E16" s="821">
        <v>2</v>
      </c>
      <c r="F16" s="821">
        <v>2</v>
      </c>
      <c r="G16" s="821">
        <v>5</v>
      </c>
      <c r="H16" s="821">
        <v>1</v>
      </c>
      <c r="I16" s="821">
        <v>2</v>
      </c>
      <c r="J16" s="821"/>
      <c r="K16" s="821">
        <v>3</v>
      </c>
      <c r="L16" s="821"/>
      <c r="M16" s="822"/>
    </row>
    <row r="17" spans="1:13" ht="30">
      <c r="A17" s="224">
        <v>15</v>
      </c>
      <c r="B17" s="237" t="s">
        <v>430</v>
      </c>
      <c r="C17" s="113">
        <v>3</v>
      </c>
      <c r="D17" s="113">
        <v>4</v>
      </c>
      <c r="E17" s="113">
        <v>1</v>
      </c>
      <c r="F17" s="113">
        <v>1</v>
      </c>
      <c r="G17" s="113">
        <v>2</v>
      </c>
      <c r="H17" s="113">
        <v>2</v>
      </c>
      <c r="I17" s="113">
        <v>2</v>
      </c>
      <c r="J17" s="113">
        <v>2</v>
      </c>
      <c r="K17" s="113">
        <v>2</v>
      </c>
      <c r="L17" s="113">
        <v>1</v>
      </c>
      <c r="M17" s="831" t="s">
        <v>1710</v>
      </c>
    </row>
    <row r="18" spans="1:13" ht="20.100000000000001" customHeight="1">
      <c r="A18" s="224">
        <v>16</v>
      </c>
      <c r="B18" s="237" t="s">
        <v>431</v>
      </c>
      <c r="C18" s="821">
        <v>4</v>
      </c>
      <c r="D18" s="821">
        <v>5</v>
      </c>
      <c r="E18" s="821"/>
      <c r="F18" s="821">
        <v>2</v>
      </c>
      <c r="G18" s="821"/>
      <c r="H18" s="821"/>
      <c r="I18" s="821">
        <v>1</v>
      </c>
      <c r="J18" s="821"/>
      <c r="K18" s="821">
        <v>2</v>
      </c>
      <c r="L18" s="821"/>
      <c r="M18" s="822">
        <v>1</v>
      </c>
    </row>
    <row r="19" spans="1:13" ht="20.100000000000001" customHeight="1">
      <c r="A19" s="224">
        <v>17</v>
      </c>
      <c r="B19" s="237" t="s">
        <v>432</v>
      </c>
      <c r="C19" s="821">
        <v>4</v>
      </c>
      <c r="D19" s="821">
        <v>2</v>
      </c>
      <c r="E19" s="821"/>
      <c r="F19" s="821">
        <v>2</v>
      </c>
      <c r="G19" s="821"/>
      <c r="H19" s="821">
        <v>4</v>
      </c>
      <c r="I19" s="821"/>
      <c r="J19" s="821"/>
      <c r="K19" s="821"/>
      <c r="L19" s="821">
        <v>5</v>
      </c>
      <c r="M19" s="822"/>
    </row>
    <row r="20" spans="1:13" ht="20.100000000000001" customHeight="1">
      <c r="A20" s="224">
        <v>18</v>
      </c>
      <c r="B20" s="237" t="s">
        <v>433</v>
      </c>
      <c r="C20" s="821"/>
      <c r="D20" s="821"/>
      <c r="E20" s="821"/>
      <c r="F20" s="821"/>
      <c r="G20" s="821"/>
      <c r="H20" s="821"/>
      <c r="I20" s="821"/>
      <c r="J20" s="821"/>
      <c r="K20" s="821"/>
      <c r="L20" s="821"/>
      <c r="M20" s="822"/>
    </row>
    <row r="21" spans="1:13" ht="20.100000000000001" customHeight="1">
      <c r="A21" s="224">
        <v>19</v>
      </c>
      <c r="B21" s="237" t="s">
        <v>434</v>
      </c>
      <c r="C21" s="821">
        <v>2</v>
      </c>
      <c r="D21" s="821">
        <v>3</v>
      </c>
      <c r="E21" s="821">
        <v>1</v>
      </c>
      <c r="F21" s="821">
        <v>1</v>
      </c>
      <c r="G21" s="821">
        <v>1</v>
      </c>
      <c r="H21" s="821">
        <v>1</v>
      </c>
      <c r="I21" s="821">
        <v>1</v>
      </c>
      <c r="J21" s="821" t="s">
        <v>976</v>
      </c>
      <c r="K21" s="821">
        <v>1</v>
      </c>
      <c r="L21" s="821">
        <v>3</v>
      </c>
      <c r="M21" s="822" t="s">
        <v>976</v>
      </c>
    </row>
    <row r="22" spans="1:13" ht="30">
      <c r="A22" s="224">
        <v>20</v>
      </c>
      <c r="B22" s="237" t="s">
        <v>435</v>
      </c>
      <c r="C22" s="821">
        <v>2</v>
      </c>
      <c r="D22" s="821">
        <v>1</v>
      </c>
      <c r="E22" s="821">
        <v>1</v>
      </c>
      <c r="F22" s="821">
        <v>2</v>
      </c>
      <c r="G22" s="821">
        <v>2</v>
      </c>
      <c r="H22" s="821">
        <v>2</v>
      </c>
      <c r="I22" s="821">
        <v>1</v>
      </c>
      <c r="J22" s="821"/>
      <c r="K22" s="821">
        <v>2</v>
      </c>
      <c r="L22" s="821">
        <v>3</v>
      </c>
      <c r="M22" s="822" t="s">
        <v>1712</v>
      </c>
    </row>
    <row r="23" spans="1:13" ht="20.100000000000001" customHeight="1">
      <c r="A23" s="224">
        <v>21</v>
      </c>
      <c r="B23" s="237" t="s">
        <v>436</v>
      </c>
      <c r="C23" s="821">
        <v>4</v>
      </c>
      <c r="D23" s="821">
        <v>2</v>
      </c>
      <c r="E23" s="821">
        <v>2</v>
      </c>
      <c r="F23" s="821"/>
      <c r="G23" s="821"/>
      <c r="H23" s="821"/>
      <c r="I23" s="821"/>
      <c r="J23" s="821"/>
      <c r="K23" s="821"/>
      <c r="L23" s="821"/>
      <c r="M23" s="822"/>
    </row>
    <row r="24" spans="1:13" ht="20.100000000000001" customHeight="1">
      <c r="A24" s="224">
        <v>22</v>
      </c>
      <c r="B24" s="237" t="s">
        <v>437</v>
      </c>
      <c r="C24" s="821">
        <v>1</v>
      </c>
      <c r="D24" s="821">
        <v>2</v>
      </c>
      <c r="E24" s="821">
        <v>1</v>
      </c>
      <c r="F24" s="821"/>
      <c r="G24" s="821"/>
      <c r="H24" s="821"/>
      <c r="I24" s="821">
        <v>1</v>
      </c>
      <c r="J24" s="821"/>
      <c r="K24" s="821">
        <v>1</v>
      </c>
      <c r="L24" s="821"/>
      <c r="M24" s="822" t="s">
        <v>1709</v>
      </c>
    </row>
    <row r="25" spans="1:13" ht="20.100000000000001" customHeight="1">
      <c r="A25" s="224">
        <v>23</v>
      </c>
      <c r="B25" s="237" t="s">
        <v>438</v>
      </c>
      <c r="C25" s="821">
        <v>3</v>
      </c>
      <c r="D25" s="821"/>
      <c r="E25" s="821"/>
      <c r="F25" s="821"/>
      <c r="G25" s="821"/>
      <c r="H25" s="821"/>
      <c r="I25" s="821"/>
      <c r="J25" s="821"/>
      <c r="K25" s="821">
        <v>2</v>
      </c>
      <c r="L25" s="821"/>
      <c r="M25" s="822"/>
    </row>
    <row r="26" spans="1:13" ht="20.100000000000001" customHeight="1">
      <c r="A26" s="224">
        <v>24</v>
      </c>
      <c r="B26" s="237" t="s">
        <v>439</v>
      </c>
      <c r="C26" s="849">
        <v>1</v>
      </c>
      <c r="D26" s="849">
        <v>1</v>
      </c>
      <c r="E26" s="849">
        <v>1</v>
      </c>
      <c r="F26" s="849">
        <v>1</v>
      </c>
      <c r="G26" s="849">
        <v>2</v>
      </c>
      <c r="H26" s="849">
        <v>1</v>
      </c>
      <c r="I26" s="849">
        <v>1</v>
      </c>
      <c r="J26" s="821"/>
      <c r="K26" s="849">
        <v>1</v>
      </c>
      <c r="L26" s="821"/>
      <c r="M26" s="822"/>
    </row>
    <row r="27" spans="1:13" ht="20.100000000000001" customHeight="1">
      <c r="A27" s="224">
        <v>25</v>
      </c>
      <c r="B27" s="237" t="s">
        <v>440</v>
      </c>
      <c r="C27" s="113">
        <v>2</v>
      </c>
      <c r="D27" s="113">
        <v>3</v>
      </c>
      <c r="E27" s="113"/>
      <c r="F27" s="113">
        <v>1</v>
      </c>
      <c r="G27" s="113"/>
      <c r="H27" s="113"/>
      <c r="I27" s="113"/>
      <c r="J27" s="113"/>
      <c r="K27" s="113">
        <v>1</v>
      </c>
      <c r="L27" s="113">
        <v>2</v>
      </c>
      <c r="M27" s="831"/>
    </row>
    <row r="28" spans="1:13" ht="20.100000000000001" customHeight="1">
      <c r="A28" s="224">
        <v>26</v>
      </c>
      <c r="B28" s="237" t="s">
        <v>451</v>
      </c>
      <c r="C28" s="113">
        <v>2</v>
      </c>
      <c r="D28" s="113">
        <v>2</v>
      </c>
      <c r="E28" s="113"/>
      <c r="F28" s="113"/>
      <c r="G28" s="113"/>
      <c r="H28" s="113"/>
      <c r="I28" s="113"/>
      <c r="J28" s="113"/>
      <c r="K28" s="113">
        <v>1</v>
      </c>
      <c r="L28" s="113"/>
      <c r="M28" s="831"/>
    </row>
    <row r="29" spans="1:13" ht="20.100000000000001" customHeight="1">
      <c r="A29" s="224">
        <v>27</v>
      </c>
      <c r="B29" s="228" t="s">
        <v>1361</v>
      </c>
      <c r="C29" s="113">
        <v>4</v>
      </c>
      <c r="D29" s="113">
        <v>3</v>
      </c>
      <c r="E29" s="113"/>
      <c r="F29" s="113">
        <v>2</v>
      </c>
      <c r="G29" s="113">
        <v>3</v>
      </c>
      <c r="H29" s="113">
        <v>3</v>
      </c>
      <c r="I29" s="113">
        <v>3</v>
      </c>
      <c r="J29" s="113"/>
      <c r="K29" s="113">
        <v>2</v>
      </c>
      <c r="L29" s="113">
        <v>1</v>
      </c>
      <c r="M29" s="831"/>
    </row>
    <row r="30" spans="1:13" ht="20.100000000000001" customHeight="1">
      <c r="A30" s="224">
        <v>28</v>
      </c>
      <c r="B30" s="237" t="s">
        <v>443</v>
      </c>
      <c r="C30" s="113">
        <v>4</v>
      </c>
      <c r="D30" s="113"/>
      <c r="E30" s="113"/>
      <c r="F30" s="113"/>
      <c r="G30" s="113">
        <v>4</v>
      </c>
      <c r="H30" s="113"/>
      <c r="I30" s="113"/>
      <c r="J30" s="113"/>
      <c r="K30" s="113">
        <v>4</v>
      </c>
      <c r="L30" s="113"/>
      <c r="M30" s="831"/>
    </row>
    <row r="31" spans="1:13" ht="30">
      <c r="A31" s="224">
        <v>29</v>
      </c>
      <c r="B31" s="237" t="s">
        <v>513</v>
      </c>
      <c r="C31" s="113">
        <v>3</v>
      </c>
      <c r="D31" s="113">
        <v>2</v>
      </c>
      <c r="E31" s="113">
        <v>1</v>
      </c>
      <c r="F31" s="113">
        <v>1</v>
      </c>
      <c r="G31" s="113">
        <v>1</v>
      </c>
      <c r="H31" s="113">
        <v>1</v>
      </c>
      <c r="I31" s="113"/>
      <c r="J31" s="113"/>
      <c r="K31" s="113">
        <v>3</v>
      </c>
      <c r="L31" s="113">
        <v>2</v>
      </c>
      <c r="M31" s="831" t="s">
        <v>1710</v>
      </c>
    </row>
    <row r="32" spans="1:13" ht="30">
      <c r="A32" s="224">
        <v>30</v>
      </c>
      <c r="B32" s="237" t="s">
        <v>445</v>
      </c>
      <c r="C32" s="113" t="s">
        <v>976</v>
      </c>
      <c r="D32" s="113"/>
      <c r="E32" s="113"/>
      <c r="F32" s="113"/>
      <c r="G32" s="113"/>
      <c r="H32" s="113"/>
      <c r="I32" s="113">
        <v>1</v>
      </c>
      <c r="J32" s="113">
        <v>1</v>
      </c>
      <c r="K32" s="113">
        <v>3</v>
      </c>
      <c r="L32" s="113">
        <v>3</v>
      </c>
      <c r="M32" s="831" t="s">
        <v>1710</v>
      </c>
    </row>
    <row r="33" spans="1:13" ht="30">
      <c r="A33" s="224">
        <v>31</v>
      </c>
      <c r="B33" s="237" t="s">
        <v>552</v>
      </c>
      <c r="C33" s="113">
        <v>5</v>
      </c>
      <c r="D33" s="113">
        <v>3</v>
      </c>
      <c r="E33" s="113">
        <v>1</v>
      </c>
      <c r="F33" s="113">
        <v>0</v>
      </c>
      <c r="G33" s="113">
        <v>2</v>
      </c>
      <c r="H33" s="113">
        <v>1</v>
      </c>
      <c r="I33" s="113">
        <v>2</v>
      </c>
      <c r="J33" s="113">
        <v>0</v>
      </c>
      <c r="K33" s="113">
        <v>1</v>
      </c>
      <c r="L33" s="113">
        <v>0</v>
      </c>
      <c r="M33" s="831" t="s">
        <v>1710</v>
      </c>
    </row>
    <row r="34" spans="1:13" ht="20.100000000000001" customHeight="1">
      <c r="A34" s="224">
        <v>32</v>
      </c>
      <c r="B34" s="237" t="s">
        <v>453</v>
      </c>
      <c r="C34" s="113">
        <v>4</v>
      </c>
      <c r="D34" s="113">
        <v>6</v>
      </c>
      <c r="E34" s="113"/>
      <c r="F34" s="113">
        <v>2</v>
      </c>
      <c r="G34" s="113">
        <v>4</v>
      </c>
      <c r="H34" s="113">
        <v>2</v>
      </c>
      <c r="I34" s="113">
        <v>2</v>
      </c>
      <c r="J34" s="113"/>
      <c r="K34" s="113">
        <v>4</v>
      </c>
      <c r="L34" s="113">
        <v>6</v>
      </c>
      <c r="M34" s="831">
        <v>4</v>
      </c>
    </row>
    <row r="35" spans="1:13" ht="20.100000000000001" customHeight="1">
      <c r="A35" s="1268" t="s">
        <v>10</v>
      </c>
      <c r="B35" s="1269"/>
      <c r="C35" s="826">
        <f t="shared" ref="C35:L35" si="0">SUM(C3:C34)</f>
        <v>71</v>
      </c>
      <c r="D35" s="826">
        <f t="shared" si="0"/>
        <v>60</v>
      </c>
      <c r="E35" s="826">
        <f t="shared" si="0"/>
        <v>12</v>
      </c>
      <c r="F35" s="826">
        <f t="shared" si="0"/>
        <v>24</v>
      </c>
      <c r="G35" s="826">
        <f t="shared" si="0"/>
        <v>41</v>
      </c>
      <c r="H35" s="826">
        <f t="shared" si="0"/>
        <v>20</v>
      </c>
      <c r="I35" s="826">
        <f t="shared" si="0"/>
        <v>23</v>
      </c>
      <c r="J35" s="826">
        <f t="shared" si="0"/>
        <v>4</v>
      </c>
      <c r="K35" s="826">
        <f t="shared" si="0"/>
        <v>56</v>
      </c>
      <c r="L35" s="826">
        <f t="shared" si="0"/>
        <v>37</v>
      </c>
      <c r="M35" s="823">
        <v>25</v>
      </c>
    </row>
    <row r="40" spans="1:13">
      <c r="M40" s="716">
        <v>95</v>
      </c>
    </row>
    <row r="41" spans="1:13">
      <c r="A41" s="300"/>
    </row>
    <row r="42" spans="1:13">
      <c r="A42" s="1270"/>
      <c r="B42" s="1270"/>
      <c r="C42" s="1270"/>
      <c r="D42" s="1270"/>
      <c r="E42" s="1270"/>
      <c r="F42" s="1270"/>
      <c r="M42" s="717"/>
    </row>
    <row r="48" spans="1:13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100"/>
    </row>
    <row r="49" spans="2:13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100"/>
    </row>
    <row r="50" spans="2:13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100"/>
    </row>
    <row r="51" spans="2:13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100"/>
    </row>
    <row r="52" spans="2:13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100"/>
    </row>
    <row r="53" spans="2:13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100"/>
    </row>
    <row r="54" spans="2:13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100"/>
    </row>
    <row r="55" spans="2:13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100"/>
    </row>
    <row r="56" spans="2:13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100"/>
    </row>
    <row r="57" spans="2:13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100"/>
    </row>
    <row r="58" spans="2:13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100"/>
    </row>
    <row r="59" spans="2:13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100"/>
    </row>
    <row r="60" spans="2:13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100"/>
    </row>
    <row r="61" spans="2:13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100"/>
    </row>
    <row r="62" spans="2:13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100"/>
    </row>
    <row r="63" spans="2:13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100"/>
    </row>
    <row r="64" spans="2:13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100"/>
    </row>
    <row r="65" spans="2:13"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100"/>
    </row>
    <row r="66" spans="2:13"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100"/>
    </row>
    <row r="67" spans="2:13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100"/>
    </row>
    <row r="68" spans="2:13"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100"/>
    </row>
    <row r="69" spans="2:13"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100"/>
    </row>
    <row r="70" spans="2:13"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100"/>
    </row>
    <row r="71" spans="2:13"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100"/>
    </row>
    <row r="72" spans="2:13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100"/>
    </row>
    <row r="73" spans="2:13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100"/>
    </row>
  </sheetData>
  <mergeCells count="3">
    <mergeCell ref="A1:M1"/>
    <mergeCell ref="A35:B35"/>
    <mergeCell ref="A42:F42"/>
  </mergeCells>
  <pageMargins left="0.7" right="0.7" top="1.25" bottom="0.75" header="0.3" footer="0.3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sqref="A1:C1"/>
    </sheetView>
  </sheetViews>
  <sheetFormatPr defaultColWidth="9.140625" defaultRowHeight="15"/>
  <cols>
    <col min="1" max="1" width="4.5703125" style="84" customWidth="1"/>
    <col min="2" max="2" width="24.5703125" style="84" customWidth="1"/>
    <col min="3" max="3" width="49" style="84" customWidth="1"/>
    <col min="4" max="10" width="9.140625" style="84"/>
    <col min="11" max="11" width="0.42578125" style="84" customWidth="1"/>
    <col min="12" max="16384" width="9.140625" style="84"/>
  </cols>
  <sheetData>
    <row r="1" spans="1:3" ht="23.1" customHeight="1">
      <c r="A1" s="1072" t="s">
        <v>1976</v>
      </c>
      <c r="B1" s="1072"/>
      <c r="C1" s="1072"/>
    </row>
    <row r="2" spans="1:3" ht="39.75" customHeight="1">
      <c r="A2" s="1271" t="s">
        <v>77</v>
      </c>
      <c r="B2" s="1271"/>
      <c r="C2" s="294" t="s">
        <v>76</v>
      </c>
    </row>
    <row r="3" spans="1:3" ht="37.5" customHeight="1">
      <c r="A3" s="295">
        <v>1</v>
      </c>
      <c r="B3" s="296" t="s">
        <v>707</v>
      </c>
      <c r="C3" s="297" t="s">
        <v>708</v>
      </c>
    </row>
    <row r="4" spans="1:3" ht="35.25" customHeight="1">
      <c r="A4" s="295">
        <v>2</v>
      </c>
      <c r="B4" s="296" t="s">
        <v>709</v>
      </c>
      <c r="C4" s="297" t="s">
        <v>1</v>
      </c>
    </row>
    <row r="5" spans="1:3" ht="38.25" customHeight="1">
      <c r="A5" s="708">
        <v>3</v>
      </c>
      <c r="B5" s="708" t="s">
        <v>1706</v>
      </c>
      <c r="C5" s="708" t="s">
        <v>1707</v>
      </c>
    </row>
    <row r="44" spans="3:3">
      <c r="C44" s="84">
        <v>96</v>
      </c>
    </row>
  </sheetData>
  <mergeCells count="2">
    <mergeCell ref="A1:C1"/>
    <mergeCell ref="A2:B2"/>
  </mergeCells>
  <pageMargins left="1.25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G1"/>
    </sheetView>
  </sheetViews>
  <sheetFormatPr defaultColWidth="9.140625" defaultRowHeight="15"/>
  <cols>
    <col min="1" max="1" width="4.42578125" style="84" customWidth="1"/>
    <col min="2" max="2" width="21.7109375" style="84" customWidth="1"/>
    <col min="3" max="3" width="9" style="84" customWidth="1"/>
    <col min="4" max="4" width="9.42578125" style="84" customWidth="1"/>
    <col min="5" max="5" width="6.5703125" style="84" customWidth="1"/>
    <col min="6" max="6" width="8.28515625" style="84" customWidth="1"/>
    <col min="7" max="7" width="12.5703125" style="84" customWidth="1"/>
    <col min="8" max="8" width="8.28515625" style="84" customWidth="1"/>
    <col min="9" max="16384" width="9.140625" style="84"/>
  </cols>
  <sheetData>
    <row r="1" spans="1:8" s="289" customFormat="1" ht="23.1" customHeight="1">
      <c r="A1" s="1241" t="s">
        <v>1468</v>
      </c>
      <c r="B1" s="1241"/>
      <c r="C1" s="1241"/>
      <c r="D1" s="1241"/>
      <c r="E1" s="1241"/>
      <c r="F1" s="1241"/>
      <c r="G1" s="1241"/>
    </row>
    <row r="2" spans="1:8" ht="45">
      <c r="A2" s="1178" t="s">
        <v>78</v>
      </c>
      <c r="B2" s="1178"/>
      <c r="C2" s="232" t="s">
        <v>79</v>
      </c>
      <c r="D2" s="232" t="s">
        <v>188</v>
      </c>
      <c r="E2" s="232" t="s">
        <v>80</v>
      </c>
      <c r="F2" s="232" t="s">
        <v>81</v>
      </c>
      <c r="G2" s="232" t="s">
        <v>82</v>
      </c>
      <c r="H2" s="226" t="s">
        <v>12</v>
      </c>
    </row>
    <row r="3" spans="1:8">
      <c r="A3" s="113">
        <v>1</v>
      </c>
      <c r="B3" s="109" t="s">
        <v>416</v>
      </c>
      <c r="C3" s="1272" t="s">
        <v>1538</v>
      </c>
      <c r="D3" s="1273"/>
      <c r="E3" s="1273"/>
      <c r="F3" s="1273"/>
      <c r="G3" s="1273"/>
      <c r="H3" s="1274"/>
    </row>
    <row r="4" spans="1:8">
      <c r="A4" s="113">
        <v>2</v>
      </c>
      <c r="B4" s="290" t="s">
        <v>417</v>
      </c>
      <c r="C4" s="1275"/>
      <c r="D4" s="1276"/>
      <c r="E4" s="1276"/>
      <c r="F4" s="1276"/>
      <c r="G4" s="1276"/>
      <c r="H4" s="1277"/>
    </row>
    <row r="5" spans="1:8" ht="15.75">
      <c r="A5" s="231">
        <v>3</v>
      </c>
      <c r="B5" s="290" t="s">
        <v>418</v>
      </c>
      <c r="C5" s="1275"/>
      <c r="D5" s="1276"/>
      <c r="E5" s="1276"/>
      <c r="F5" s="1276"/>
      <c r="G5" s="1276"/>
      <c r="H5" s="1277"/>
    </row>
    <row r="6" spans="1:8" ht="15.75">
      <c r="A6" s="291">
        <v>4</v>
      </c>
      <c r="B6" s="292" t="s">
        <v>419</v>
      </c>
      <c r="C6" s="1275"/>
      <c r="D6" s="1276"/>
      <c r="E6" s="1276"/>
      <c r="F6" s="1276"/>
      <c r="G6" s="1276"/>
      <c r="H6" s="1277"/>
    </row>
    <row r="7" spans="1:8" ht="15.75">
      <c r="A7" s="231">
        <v>5</v>
      </c>
      <c r="B7" s="109" t="s">
        <v>420</v>
      </c>
      <c r="C7" s="1275"/>
      <c r="D7" s="1276"/>
      <c r="E7" s="1276"/>
      <c r="F7" s="1276"/>
      <c r="G7" s="1276"/>
      <c r="H7" s="1277"/>
    </row>
    <row r="8" spans="1:8" ht="15.75">
      <c r="A8" s="231">
        <v>6</v>
      </c>
      <c r="B8" s="109" t="s">
        <v>421</v>
      </c>
      <c r="C8" s="1275"/>
      <c r="D8" s="1276"/>
      <c r="E8" s="1276"/>
      <c r="F8" s="1276"/>
      <c r="G8" s="1276"/>
      <c r="H8" s="1277"/>
    </row>
    <row r="9" spans="1:8" ht="15.75">
      <c r="A9" s="231">
        <v>7</v>
      </c>
      <c r="B9" s="109" t="s">
        <v>422</v>
      </c>
      <c r="C9" s="1275"/>
      <c r="D9" s="1276"/>
      <c r="E9" s="1276"/>
      <c r="F9" s="1276"/>
      <c r="G9" s="1276"/>
      <c r="H9" s="1277"/>
    </row>
    <row r="10" spans="1:8" ht="15.75">
      <c r="A10" s="231">
        <v>8</v>
      </c>
      <c r="B10" s="109" t="s">
        <v>423</v>
      </c>
      <c r="C10" s="1275"/>
      <c r="D10" s="1276"/>
      <c r="E10" s="1276"/>
      <c r="F10" s="1276"/>
      <c r="G10" s="1276"/>
      <c r="H10" s="1277"/>
    </row>
    <row r="11" spans="1:8" ht="15.75">
      <c r="A11" s="231">
        <v>9</v>
      </c>
      <c r="B11" s="109" t="s">
        <v>424</v>
      </c>
      <c r="C11" s="1275"/>
      <c r="D11" s="1276"/>
      <c r="E11" s="1276"/>
      <c r="F11" s="1276"/>
      <c r="G11" s="1276"/>
      <c r="H11" s="1277"/>
    </row>
    <row r="12" spans="1:8" ht="15.75">
      <c r="A12" s="231">
        <v>10</v>
      </c>
      <c r="B12" s="109" t="s">
        <v>512</v>
      </c>
      <c r="C12" s="1275"/>
      <c r="D12" s="1276"/>
      <c r="E12" s="1276"/>
      <c r="F12" s="1276"/>
      <c r="G12" s="1276"/>
      <c r="H12" s="1277"/>
    </row>
    <row r="13" spans="1:8" ht="15.75">
      <c r="A13" s="231">
        <v>11</v>
      </c>
      <c r="B13" s="109" t="s">
        <v>426</v>
      </c>
      <c r="C13" s="1275"/>
      <c r="D13" s="1276"/>
      <c r="E13" s="1276"/>
      <c r="F13" s="1276"/>
      <c r="G13" s="1276"/>
      <c r="H13" s="1277"/>
    </row>
    <row r="14" spans="1:8" ht="15.75">
      <c r="A14" s="231">
        <v>12</v>
      </c>
      <c r="B14" s="109" t="s">
        <v>427</v>
      </c>
      <c r="C14" s="1275"/>
      <c r="D14" s="1276"/>
      <c r="E14" s="1276"/>
      <c r="F14" s="1276"/>
      <c r="G14" s="1276"/>
      <c r="H14" s="1277"/>
    </row>
    <row r="15" spans="1:8" ht="15.75">
      <c r="A15" s="231">
        <v>13</v>
      </c>
      <c r="B15" s="109" t="s">
        <v>428</v>
      </c>
      <c r="C15" s="1275"/>
      <c r="D15" s="1276"/>
      <c r="E15" s="1276"/>
      <c r="F15" s="1276"/>
      <c r="G15" s="1276"/>
      <c r="H15" s="1277"/>
    </row>
    <row r="16" spans="1:8" ht="15.75">
      <c r="A16" s="231">
        <v>14</v>
      </c>
      <c r="B16" s="109" t="s">
        <v>429</v>
      </c>
      <c r="C16" s="1275"/>
      <c r="D16" s="1276"/>
      <c r="E16" s="1276"/>
      <c r="F16" s="1276"/>
      <c r="G16" s="1276"/>
      <c r="H16" s="1277"/>
    </row>
    <row r="17" spans="1:9" ht="15.75">
      <c r="A17" s="231">
        <v>15</v>
      </c>
      <c r="B17" s="109" t="s">
        <v>430</v>
      </c>
      <c r="C17" s="1275"/>
      <c r="D17" s="1276"/>
      <c r="E17" s="1276"/>
      <c r="F17" s="1276"/>
      <c r="G17" s="1276"/>
      <c r="H17" s="1277"/>
    </row>
    <row r="18" spans="1:9" ht="15.75">
      <c r="A18" s="231">
        <v>16</v>
      </c>
      <c r="B18" s="109" t="s">
        <v>431</v>
      </c>
      <c r="C18" s="1275"/>
      <c r="D18" s="1276"/>
      <c r="E18" s="1276"/>
      <c r="F18" s="1276"/>
      <c r="G18" s="1276"/>
      <c r="H18" s="1277"/>
    </row>
    <row r="19" spans="1:9" ht="15.75">
      <c r="A19" s="231">
        <v>17</v>
      </c>
      <c r="B19" s="109" t="s">
        <v>432</v>
      </c>
      <c r="C19" s="1275"/>
      <c r="D19" s="1276"/>
      <c r="E19" s="1276"/>
      <c r="F19" s="1276"/>
      <c r="G19" s="1276"/>
      <c r="H19" s="1277"/>
      <c r="I19" s="86"/>
    </row>
    <row r="20" spans="1:9" ht="15.75">
      <c r="A20" s="231">
        <v>18</v>
      </c>
      <c r="B20" s="109" t="s">
        <v>433</v>
      </c>
      <c r="C20" s="1275"/>
      <c r="D20" s="1276"/>
      <c r="E20" s="1276"/>
      <c r="F20" s="1276"/>
      <c r="G20" s="1276"/>
      <c r="H20" s="1277"/>
    </row>
    <row r="21" spans="1:9" ht="15.75">
      <c r="A21" s="231">
        <v>19</v>
      </c>
      <c r="B21" s="109" t="s">
        <v>434</v>
      </c>
      <c r="C21" s="1275"/>
      <c r="D21" s="1276"/>
      <c r="E21" s="1276"/>
      <c r="F21" s="1276"/>
      <c r="G21" s="1276"/>
      <c r="H21" s="1277"/>
    </row>
    <row r="22" spans="1:9" ht="15.75">
      <c r="A22" s="231">
        <v>20</v>
      </c>
      <c r="B22" s="109" t="s">
        <v>435</v>
      </c>
      <c r="C22" s="1275"/>
      <c r="D22" s="1276"/>
      <c r="E22" s="1276"/>
      <c r="F22" s="1276"/>
      <c r="G22" s="1276"/>
      <c r="H22" s="1277"/>
    </row>
    <row r="23" spans="1:9" ht="15.75">
      <c r="A23" s="231">
        <v>21</v>
      </c>
      <c r="B23" s="109" t="s">
        <v>436</v>
      </c>
      <c r="C23" s="1275"/>
      <c r="D23" s="1276"/>
      <c r="E23" s="1276"/>
      <c r="F23" s="1276"/>
      <c r="G23" s="1276"/>
      <c r="H23" s="1277"/>
    </row>
    <row r="24" spans="1:9" ht="15.75">
      <c r="A24" s="231">
        <v>22</v>
      </c>
      <c r="B24" s="109" t="s">
        <v>437</v>
      </c>
      <c r="C24" s="1275"/>
      <c r="D24" s="1276"/>
      <c r="E24" s="1276"/>
      <c r="F24" s="1276"/>
      <c r="G24" s="1276"/>
      <c r="H24" s="1277"/>
    </row>
    <row r="25" spans="1:9" ht="15.75">
      <c r="A25" s="231">
        <v>23</v>
      </c>
      <c r="B25" s="109" t="s">
        <v>438</v>
      </c>
      <c r="C25" s="1275"/>
      <c r="D25" s="1276"/>
      <c r="E25" s="1276"/>
      <c r="F25" s="1276"/>
      <c r="G25" s="1276"/>
      <c r="H25" s="1277"/>
    </row>
    <row r="26" spans="1:9" ht="15.75">
      <c r="A26" s="231">
        <v>24</v>
      </c>
      <c r="B26" s="109" t="s">
        <v>439</v>
      </c>
      <c r="C26" s="1275"/>
      <c r="D26" s="1276"/>
      <c r="E26" s="1276"/>
      <c r="F26" s="1276"/>
      <c r="G26" s="1276"/>
      <c r="H26" s="1277"/>
    </row>
    <row r="27" spans="1:9" ht="15.75">
      <c r="A27" s="231">
        <v>25</v>
      </c>
      <c r="B27" s="109" t="s">
        <v>440</v>
      </c>
      <c r="C27" s="1275"/>
      <c r="D27" s="1276"/>
      <c r="E27" s="1276"/>
      <c r="F27" s="1276"/>
      <c r="G27" s="1276"/>
      <c r="H27" s="1277"/>
    </row>
    <row r="28" spans="1:9" ht="15.75">
      <c r="A28" s="231">
        <v>26</v>
      </c>
      <c r="B28" s="109" t="s">
        <v>451</v>
      </c>
      <c r="C28" s="1275"/>
      <c r="D28" s="1276"/>
      <c r="E28" s="1276"/>
      <c r="F28" s="1276"/>
      <c r="G28" s="1276"/>
      <c r="H28" s="1277"/>
    </row>
    <row r="29" spans="1:9" ht="15.75">
      <c r="A29" s="231">
        <v>27</v>
      </c>
      <c r="B29" s="183" t="s">
        <v>1361</v>
      </c>
      <c r="C29" s="1275"/>
      <c r="D29" s="1276"/>
      <c r="E29" s="1276"/>
      <c r="F29" s="1276"/>
      <c r="G29" s="1276"/>
      <c r="H29" s="1277"/>
    </row>
    <row r="30" spans="1:9" ht="15.75">
      <c r="A30" s="231">
        <v>28</v>
      </c>
      <c r="B30" s="109" t="s">
        <v>443</v>
      </c>
      <c r="C30" s="1275"/>
      <c r="D30" s="1276"/>
      <c r="E30" s="1276"/>
      <c r="F30" s="1276"/>
      <c r="G30" s="1276"/>
      <c r="H30" s="1277"/>
    </row>
    <row r="31" spans="1:9" ht="15.75">
      <c r="A31" s="231">
        <v>29</v>
      </c>
      <c r="B31" s="109" t="s">
        <v>513</v>
      </c>
      <c r="C31" s="1275"/>
      <c r="D31" s="1276"/>
      <c r="E31" s="1276"/>
      <c r="F31" s="1276"/>
      <c r="G31" s="1276"/>
      <c r="H31" s="1277"/>
    </row>
    <row r="32" spans="1:9" ht="15.75">
      <c r="A32" s="231">
        <v>30</v>
      </c>
      <c r="B32" s="109" t="s">
        <v>445</v>
      </c>
      <c r="C32" s="1275"/>
      <c r="D32" s="1276"/>
      <c r="E32" s="1276"/>
      <c r="F32" s="1276"/>
      <c r="G32" s="1276"/>
      <c r="H32" s="1277"/>
    </row>
    <row r="33" spans="1:8" ht="15.75">
      <c r="A33" s="231">
        <v>31</v>
      </c>
      <c r="B33" s="109" t="s">
        <v>552</v>
      </c>
      <c r="C33" s="1275"/>
      <c r="D33" s="1276"/>
      <c r="E33" s="1276"/>
      <c r="F33" s="1276"/>
      <c r="G33" s="1276"/>
      <c r="H33" s="1277"/>
    </row>
    <row r="34" spans="1:8" ht="15.75">
      <c r="A34" s="231">
        <v>32</v>
      </c>
      <c r="B34" s="109" t="s">
        <v>453</v>
      </c>
      <c r="C34" s="1278"/>
      <c r="D34" s="1279"/>
      <c r="E34" s="1279"/>
      <c r="F34" s="1279"/>
      <c r="G34" s="1279"/>
      <c r="H34" s="1280"/>
    </row>
    <row r="47" spans="1:8">
      <c r="H47" s="84">
        <v>97</v>
      </c>
    </row>
  </sheetData>
  <mergeCells count="3">
    <mergeCell ref="A1:G1"/>
    <mergeCell ref="A2:B2"/>
    <mergeCell ref="C3:H34"/>
  </mergeCells>
  <pageMargins left="1.25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0"/>
  <sheetViews>
    <sheetView workbookViewId="0">
      <selection sqref="A1:J1"/>
    </sheetView>
  </sheetViews>
  <sheetFormatPr defaultColWidth="9.140625" defaultRowHeight="15"/>
  <cols>
    <col min="1" max="1" width="4.140625" style="84" customWidth="1"/>
    <col min="2" max="2" width="17.5703125" style="84" customWidth="1"/>
    <col min="3" max="3" width="7.85546875" style="84" customWidth="1"/>
    <col min="4" max="4" width="6.42578125" style="84" customWidth="1"/>
    <col min="5" max="5" width="7.140625" style="84" customWidth="1"/>
    <col min="6" max="6" width="7" style="84" customWidth="1"/>
    <col min="7" max="7" width="7.85546875" style="84" customWidth="1"/>
    <col min="8" max="8" width="5.85546875" style="84" customWidth="1"/>
    <col min="9" max="9" width="8.140625" style="84" customWidth="1"/>
    <col min="10" max="10" width="8.7109375" style="84" customWidth="1"/>
    <col min="11" max="16384" width="9.140625" style="84"/>
  </cols>
  <sheetData>
    <row r="1" spans="1:12" ht="21" customHeight="1">
      <c r="A1" s="1283" t="s">
        <v>710</v>
      </c>
      <c r="B1" s="1283"/>
      <c r="C1" s="1283"/>
      <c r="D1" s="1283"/>
      <c r="E1" s="1283"/>
      <c r="F1" s="1283"/>
      <c r="G1" s="1283"/>
      <c r="H1" s="1283"/>
      <c r="I1" s="1283"/>
      <c r="J1" s="1283"/>
    </row>
    <row r="2" spans="1:12" ht="15" customHeight="1">
      <c r="A2" s="889" t="s">
        <v>27</v>
      </c>
      <c r="B2" s="889"/>
      <c r="C2" s="889" t="s">
        <v>87</v>
      </c>
      <c r="D2" s="1161" t="s">
        <v>88</v>
      </c>
      <c r="E2" s="889" t="s">
        <v>89</v>
      </c>
      <c r="F2" s="889" t="s">
        <v>90</v>
      </c>
      <c r="G2" s="889" t="s">
        <v>91</v>
      </c>
      <c r="H2" s="889" t="s">
        <v>92</v>
      </c>
      <c r="I2" s="889" t="s">
        <v>93</v>
      </c>
      <c r="J2" s="889" t="s">
        <v>12</v>
      </c>
    </row>
    <row r="3" spans="1:12" ht="33.75" customHeight="1">
      <c r="A3" s="889"/>
      <c r="B3" s="889"/>
      <c r="C3" s="889"/>
      <c r="D3" s="1161"/>
      <c r="E3" s="889"/>
      <c r="F3" s="889"/>
      <c r="G3" s="889"/>
      <c r="H3" s="889"/>
      <c r="I3" s="889"/>
      <c r="J3" s="889"/>
    </row>
    <row r="4" spans="1:12" ht="22.5" customHeight="1">
      <c r="A4" s="231">
        <v>1</v>
      </c>
      <c r="B4" s="237" t="s">
        <v>416</v>
      </c>
      <c r="C4" s="285">
        <v>262</v>
      </c>
      <c r="D4" s="285">
        <v>31</v>
      </c>
      <c r="E4" s="285">
        <v>8</v>
      </c>
      <c r="F4" s="285">
        <v>6</v>
      </c>
      <c r="G4" s="285">
        <v>0</v>
      </c>
      <c r="H4" s="285">
        <v>19</v>
      </c>
      <c r="I4" s="285">
        <v>38</v>
      </c>
      <c r="J4" s="285">
        <v>0</v>
      </c>
      <c r="K4" s="131"/>
      <c r="L4" s="131"/>
    </row>
    <row r="5" spans="1:12" ht="25.5" customHeight="1">
      <c r="A5" s="231">
        <v>2</v>
      </c>
      <c r="B5" s="237" t="s">
        <v>417</v>
      </c>
      <c r="C5" s="285">
        <v>420</v>
      </c>
      <c r="D5" s="285">
        <v>35</v>
      </c>
      <c r="E5" s="96">
        <v>13</v>
      </c>
      <c r="F5" s="96">
        <v>3</v>
      </c>
      <c r="G5" s="96">
        <v>0</v>
      </c>
      <c r="H5" s="96">
        <v>16</v>
      </c>
      <c r="I5" s="96">
        <v>17</v>
      </c>
      <c r="J5" s="96">
        <v>0</v>
      </c>
      <c r="K5" s="131"/>
      <c r="L5" s="131"/>
    </row>
    <row r="6" spans="1:12" ht="15.75">
      <c r="A6" s="231">
        <v>3</v>
      </c>
      <c r="B6" s="237" t="s">
        <v>418</v>
      </c>
      <c r="C6" s="285">
        <v>290</v>
      </c>
      <c r="D6" s="285">
        <v>12</v>
      </c>
      <c r="E6" s="285">
        <v>8</v>
      </c>
      <c r="F6" s="285">
        <v>4</v>
      </c>
      <c r="G6" s="285">
        <v>1</v>
      </c>
      <c r="H6" s="285">
        <v>4</v>
      </c>
      <c r="I6" s="285">
        <v>6</v>
      </c>
      <c r="J6" s="286">
        <v>0</v>
      </c>
      <c r="K6" s="131"/>
      <c r="L6" s="131"/>
    </row>
    <row r="7" spans="1:12" ht="15.75">
      <c r="A7" s="231">
        <v>4</v>
      </c>
      <c r="B7" s="237" t="s">
        <v>419</v>
      </c>
      <c r="C7" s="285">
        <v>168</v>
      </c>
      <c r="D7" s="285">
        <v>300</v>
      </c>
      <c r="E7" s="285">
        <v>19</v>
      </c>
      <c r="F7" s="285">
        <v>8</v>
      </c>
      <c r="G7" s="285">
        <v>0</v>
      </c>
      <c r="H7" s="285">
        <v>5</v>
      </c>
      <c r="I7" s="285">
        <v>3</v>
      </c>
      <c r="J7" s="285">
        <v>9</v>
      </c>
      <c r="K7" s="131"/>
      <c r="L7" s="131"/>
    </row>
    <row r="8" spans="1:12" ht="15.75">
      <c r="A8" s="231">
        <v>5</v>
      </c>
      <c r="B8" s="237" t="s">
        <v>420</v>
      </c>
      <c r="C8" s="285">
        <v>340</v>
      </c>
      <c r="D8" s="285">
        <v>59</v>
      </c>
      <c r="E8" s="285">
        <v>28</v>
      </c>
      <c r="F8" s="285">
        <v>3</v>
      </c>
      <c r="G8" s="285">
        <v>1</v>
      </c>
      <c r="H8" s="285">
        <v>47</v>
      </c>
      <c r="I8" s="285">
        <v>26</v>
      </c>
      <c r="J8" s="285">
        <v>0</v>
      </c>
      <c r="K8" s="131"/>
      <c r="L8" s="131"/>
    </row>
    <row r="9" spans="1:12" ht="15.75">
      <c r="A9" s="231">
        <v>6</v>
      </c>
      <c r="B9" s="237" t="s">
        <v>421</v>
      </c>
      <c r="C9" s="285">
        <v>70</v>
      </c>
      <c r="D9" s="285">
        <v>30</v>
      </c>
      <c r="E9" s="285">
        <v>6</v>
      </c>
      <c r="F9" s="285">
        <v>3</v>
      </c>
      <c r="G9" s="285">
        <v>1</v>
      </c>
      <c r="H9" s="285">
        <v>3</v>
      </c>
      <c r="I9" s="285">
        <v>0</v>
      </c>
      <c r="J9" s="285">
        <v>0</v>
      </c>
      <c r="K9" s="131"/>
      <c r="L9" s="131"/>
    </row>
    <row r="10" spans="1:12" ht="15.75">
      <c r="A10" s="231">
        <v>7</v>
      </c>
      <c r="B10" s="237" t="s">
        <v>422</v>
      </c>
      <c r="C10" s="285">
        <v>18</v>
      </c>
      <c r="D10" s="285">
        <v>4</v>
      </c>
      <c r="E10" s="285">
        <v>6</v>
      </c>
      <c r="F10" s="285">
        <v>0</v>
      </c>
      <c r="G10" s="285">
        <v>1</v>
      </c>
      <c r="H10" s="285">
        <v>1</v>
      </c>
      <c r="I10" s="285">
        <v>2</v>
      </c>
      <c r="J10" s="285">
        <v>1</v>
      </c>
      <c r="K10" s="131"/>
      <c r="L10" s="131"/>
    </row>
    <row r="11" spans="1:12" ht="19.5" customHeight="1">
      <c r="A11" s="231">
        <v>8</v>
      </c>
      <c r="B11" s="237" t="s">
        <v>423</v>
      </c>
      <c r="C11" s="285">
        <v>241</v>
      </c>
      <c r="D11" s="285">
        <v>36</v>
      </c>
      <c r="E11" s="285">
        <v>17</v>
      </c>
      <c r="F11" s="285">
        <v>0</v>
      </c>
      <c r="G11" s="285">
        <v>0</v>
      </c>
      <c r="H11" s="285">
        <v>5</v>
      </c>
      <c r="I11" s="285">
        <v>6</v>
      </c>
      <c r="J11" s="285">
        <v>0</v>
      </c>
      <c r="K11" s="131"/>
      <c r="L11" s="131"/>
    </row>
    <row r="12" spans="1:12" ht="15.75">
      <c r="A12" s="231">
        <v>9</v>
      </c>
      <c r="B12" s="237" t="s">
        <v>424</v>
      </c>
      <c r="C12" s="285">
        <v>235</v>
      </c>
      <c r="D12" s="285">
        <v>38</v>
      </c>
      <c r="E12" s="285">
        <v>5</v>
      </c>
      <c r="F12" s="285">
        <v>2</v>
      </c>
      <c r="G12" s="285">
        <v>1</v>
      </c>
      <c r="H12" s="285">
        <v>12</v>
      </c>
      <c r="I12" s="285">
        <v>0</v>
      </c>
      <c r="J12" s="285">
        <v>0</v>
      </c>
      <c r="K12" s="131"/>
      <c r="L12" s="131"/>
    </row>
    <row r="13" spans="1:12" ht="30">
      <c r="A13" s="231">
        <v>10</v>
      </c>
      <c r="B13" s="237" t="s">
        <v>512</v>
      </c>
      <c r="C13" s="285">
        <v>192</v>
      </c>
      <c r="D13" s="285">
        <v>15</v>
      </c>
      <c r="E13" s="285">
        <v>11</v>
      </c>
      <c r="F13" s="285">
        <v>3</v>
      </c>
      <c r="G13" s="285">
        <v>2</v>
      </c>
      <c r="H13" s="285">
        <v>10</v>
      </c>
      <c r="I13" s="285">
        <v>22</v>
      </c>
      <c r="J13" s="285">
        <v>1</v>
      </c>
      <c r="K13" s="131"/>
      <c r="L13" s="131"/>
    </row>
    <row r="14" spans="1:12" ht="15.75">
      <c r="A14" s="231">
        <v>11</v>
      </c>
      <c r="B14" s="237" t="s">
        <v>426</v>
      </c>
      <c r="C14" s="285">
        <v>410</v>
      </c>
      <c r="D14" s="285">
        <v>49</v>
      </c>
      <c r="E14" s="285">
        <v>29</v>
      </c>
      <c r="F14" s="285">
        <v>13</v>
      </c>
      <c r="G14" s="285">
        <v>2</v>
      </c>
      <c r="H14" s="285">
        <v>36</v>
      </c>
      <c r="I14" s="285">
        <v>54</v>
      </c>
      <c r="J14" s="285">
        <v>0</v>
      </c>
      <c r="K14" s="131"/>
      <c r="L14" s="131"/>
    </row>
    <row r="15" spans="1:12" ht="30">
      <c r="A15" s="231">
        <v>12</v>
      </c>
      <c r="B15" s="237" t="s">
        <v>427</v>
      </c>
      <c r="C15" s="285">
        <v>240</v>
      </c>
      <c r="D15" s="285">
        <v>14</v>
      </c>
      <c r="E15" s="285">
        <v>9</v>
      </c>
      <c r="F15" s="285">
        <v>5</v>
      </c>
      <c r="G15" s="285">
        <v>1</v>
      </c>
      <c r="H15" s="285">
        <v>13</v>
      </c>
      <c r="I15" s="285">
        <v>15</v>
      </c>
      <c r="J15" s="285">
        <v>0</v>
      </c>
      <c r="K15" s="131"/>
      <c r="L15" s="131"/>
    </row>
    <row r="16" spans="1:12" ht="15.75">
      <c r="A16" s="231">
        <v>13</v>
      </c>
      <c r="B16" s="237" t="s">
        <v>428</v>
      </c>
      <c r="C16" s="285">
        <v>610</v>
      </c>
      <c r="D16" s="285">
        <v>36</v>
      </c>
      <c r="E16" s="285">
        <v>7</v>
      </c>
      <c r="F16" s="285">
        <v>2</v>
      </c>
      <c r="G16" s="285">
        <v>4</v>
      </c>
      <c r="H16" s="285">
        <v>9</v>
      </c>
      <c r="I16" s="285">
        <v>7</v>
      </c>
      <c r="J16" s="285">
        <v>0</v>
      </c>
      <c r="K16" s="131"/>
      <c r="L16" s="131"/>
    </row>
    <row r="17" spans="1:12" ht="16.5" customHeight="1">
      <c r="A17" s="231">
        <v>14</v>
      </c>
      <c r="B17" s="237" t="s">
        <v>429</v>
      </c>
      <c r="C17" s="285">
        <v>406</v>
      </c>
      <c r="D17" s="285">
        <v>65</v>
      </c>
      <c r="E17" s="285">
        <v>6</v>
      </c>
      <c r="F17" s="285">
        <v>1</v>
      </c>
      <c r="G17" s="285">
        <v>1</v>
      </c>
      <c r="H17" s="285">
        <v>15</v>
      </c>
      <c r="I17" s="285">
        <v>0</v>
      </c>
      <c r="J17" s="285">
        <v>0</v>
      </c>
      <c r="K17" s="131"/>
      <c r="L17" s="131"/>
    </row>
    <row r="18" spans="1:12" ht="15.75" customHeight="1">
      <c r="A18" s="231">
        <v>15</v>
      </c>
      <c r="B18" s="237" t="s">
        <v>430</v>
      </c>
      <c r="C18" s="285">
        <v>221</v>
      </c>
      <c r="D18" s="285">
        <v>42</v>
      </c>
      <c r="E18" s="285">
        <v>22</v>
      </c>
      <c r="F18" s="285">
        <v>8</v>
      </c>
      <c r="G18" s="285">
        <v>3</v>
      </c>
      <c r="H18" s="285">
        <v>12</v>
      </c>
      <c r="I18" s="285">
        <v>22</v>
      </c>
      <c r="J18" s="285">
        <v>0</v>
      </c>
      <c r="K18" s="131"/>
      <c r="L18" s="131"/>
    </row>
    <row r="19" spans="1:12" ht="15.75">
      <c r="A19" s="231">
        <v>16</v>
      </c>
      <c r="B19" s="237" t="s">
        <v>431</v>
      </c>
      <c r="C19" s="285">
        <v>218</v>
      </c>
      <c r="D19" s="285">
        <v>55</v>
      </c>
      <c r="E19" s="285">
        <v>22</v>
      </c>
      <c r="F19" s="285">
        <v>0</v>
      </c>
      <c r="G19" s="285">
        <v>6</v>
      </c>
      <c r="H19" s="285">
        <v>22</v>
      </c>
      <c r="I19" s="285">
        <v>35</v>
      </c>
      <c r="J19" s="285">
        <v>0</v>
      </c>
      <c r="K19" s="131"/>
      <c r="L19" s="131"/>
    </row>
    <row r="20" spans="1:12" ht="15.75">
      <c r="A20" s="231">
        <v>17</v>
      </c>
      <c r="B20" s="237" t="s">
        <v>432</v>
      </c>
      <c r="C20" s="285">
        <v>162</v>
      </c>
      <c r="D20" s="285">
        <v>38</v>
      </c>
      <c r="E20" s="285">
        <v>11</v>
      </c>
      <c r="F20" s="285">
        <v>2</v>
      </c>
      <c r="G20" s="285">
        <v>2</v>
      </c>
      <c r="H20" s="285">
        <v>4</v>
      </c>
      <c r="I20" s="285">
        <v>17</v>
      </c>
      <c r="J20" s="285">
        <v>0</v>
      </c>
      <c r="K20" s="131"/>
      <c r="L20" s="131"/>
    </row>
    <row r="21" spans="1:12" ht="30">
      <c r="A21" s="231">
        <v>18</v>
      </c>
      <c r="B21" s="237" t="s">
        <v>433</v>
      </c>
      <c r="C21" s="285">
        <v>217</v>
      </c>
      <c r="D21" s="285">
        <v>10</v>
      </c>
      <c r="E21" s="285">
        <v>12</v>
      </c>
      <c r="F21" s="285">
        <v>3</v>
      </c>
      <c r="G21" s="285">
        <v>5</v>
      </c>
      <c r="H21" s="285">
        <v>8</v>
      </c>
      <c r="I21" s="285">
        <v>8</v>
      </c>
      <c r="J21" s="285">
        <v>6</v>
      </c>
      <c r="K21" s="287"/>
      <c r="L21" s="131"/>
    </row>
    <row r="22" spans="1:12" ht="18" customHeight="1">
      <c r="A22" s="231">
        <v>19</v>
      </c>
      <c r="B22" s="237" t="s">
        <v>434</v>
      </c>
      <c r="C22" s="285">
        <v>172</v>
      </c>
      <c r="D22" s="285">
        <v>20</v>
      </c>
      <c r="E22" s="285">
        <v>14</v>
      </c>
      <c r="F22" s="285">
        <v>0</v>
      </c>
      <c r="G22" s="285">
        <v>0</v>
      </c>
      <c r="H22" s="285">
        <v>7</v>
      </c>
      <c r="I22" s="285">
        <v>31</v>
      </c>
      <c r="J22" s="285">
        <v>73</v>
      </c>
      <c r="K22" s="131"/>
      <c r="L22" s="131"/>
    </row>
    <row r="23" spans="1:12" ht="22.5" customHeight="1">
      <c r="A23" s="231">
        <v>20</v>
      </c>
      <c r="B23" s="237" t="s">
        <v>435</v>
      </c>
      <c r="C23" s="285">
        <v>264</v>
      </c>
      <c r="D23" s="285">
        <v>16</v>
      </c>
      <c r="E23" s="285">
        <v>9</v>
      </c>
      <c r="F23" s="285">
        <v>1</v>
      </c>
      <c r="G23" s="285">
        <v>1</v>
      </c>
      <c r="H23" s="285">
        <v>8</v>
      </c>
      <c r="I23" s="285">
        <v>36</v>
      </c>
      <c r="J23" s="285">
        <v>0</v>
      </c>
      <c r="K23" s="131"/>
      <c r="L23" s="131"/>
    </row>
    <row r="24" spans="1:12" ht="18" customHeight="1">
      <c r="A24" s="231">
        <v>21</v>
      </c>
      <c r="B24" s="237" t="s">
        <v>436</v>
      </c>
      <c r="C24" s="285">
        <v>638</v>
      </c>
      <c r="D24" s="285">
        <v>68</v>
      </c>
      <c r="E24" s="285">
        <v>13</v>
      </c>
      <c r="F24" s="285">
        <v>5</v>
      </c>
      <c r="G24" s="285">
        <v>2</v>
      </c>
      <c r="H24" s="285">
        <v>13</v>
      </c>
      <c r="I24" s="285">
        <v>1</v>
      </c>
      <c r="J24" s="285">
        <v>0</v>
      </c>
      <c r="K24" s="131"/>
      <c r="L24" s="131"/>
    </row>
    <row r="25" spans="1:12" ht="22.5" customHeight="1">
      <c r="A25" s="231">
        <v>22</v>
      </c>
      <c r="B25" s="237" t="s">
        <v>437</v>
      </c>
      <c r="C25" s="285">
        <v>396</v>
      </c>
      <c r="D25" s="285">
        <v>72</v>
      </c>
      <c r="E25" s="285">
        <v>14</v>
      </c>
      <c r="F25" s="285">
        <v>4</v>
      </c>
      <c r="G25" s="285">
        <v>0</v>
      </c>
      <c r="H25" s="285">
        <v>15</v>
      </c>
      <c r="I25" s="285">
        <v>0</v>
      </c>
      <c r="J25" s="285">
        <v>9</v>
      </c>
      <c r="K25" s="131"/>
      <c r="L25" s="131"/>
    </row>
    <row r="26" spans="1:12" ht="15.75">
      <c r="A26" s="231">
        <v>23</v>
      </c>
      <c r="B26" s="237" t="s">
        <v>438</v>
      </c>
      <c r="C26" s="285">
        <v>215</v>
      </c>
      <c r="D26" s="285">
        <v>63</v>
      </c>
      <c r="E26" s="285">
        <v>10</v>
      </c>
      <c r="F26" s="285">
        <v>0</v>
      </c>
      <c r="G26" s="285">
        <v>5</v>
      </c>
      <c r="H26" s="285">
        <v>20</v>
      </c>
      <c r="I26" s="285">
        <v>30</v>
      </c>
      <c r="J26" s="285">
        <v>0</v>
      </c>
      <c r="K26" s="131"/>
      <c r="L26" s="131"/>
    </row>
    <row r="27" spans="1:12" ht="21" customHeight="1">
      <c r="A27" s="231">
        <v>24</v>
      </c>
      <c r="B27" s="237" t="s">
        <v>439</v>
      </c>
      <c r="C27" s="288">
        <v>380</v>
      </c>
      <c r="D27" s="288">
        <v>17</v>
      </c>
      <c r="E27" s="288">
        <v>4</v>
      </c>
      <c r="F27" s="288">
        <v>1</v>
      </c>
      <c r="G27" s="288">
        <v>1</v>
      </c>
      <c r="H27" s="288">
        <v>12</v>
      </c>
      <c r="I27" s="288">
        <v>12</v>
      </c>
      <c r="J27" s="286">
        <v>0</v>
      </c>
    </row>
    <row r="28" spans="1:12" ht="15.75">
      <c r="A28" s="231">
        <v>25</v>
      </c>
      <c r="B28" s="237" t="s">
        <v>440</v>
      </c>
      <c r="C28" s="96">
        <v>57</v>
      </c>
      <c r="D28" s="96">
        <v>5</v>
      </c>
      <c r="E28" s="96">
        <v>5</v>
      </c>
      <c r="F28" s="96">
        <v>2</v>
      </c>
      <c r="G28" s="96">
        <v>0</v>
      </c>
      <c r="H28" s="96">
        <v>1</v>
      </c>
      <c r="I28" s="96">
        <v>12</v>
      </c>
      <c r="J28" s="96">
        <v>0</v>
      </c>
    </row>
    <row r="29" spans="1:12" ht="30">
      <c r="A29" s="231">
        <v>26</v>
      </c>
      <c r="B29" s="237" t="s">
        <v>451</v>
      </c>
      <c r="C29" s="96">
        <v>26</v>
      </c>
      <c r="D29" s="96">
        <v>8</v>
      </c>
      <c r="E29" s="96">
        <v>6</v>
      </c>
      <c r="F29" s="96">
        <v>0</v>
      </c>
      <c r="G29" s="96">
        <v>1</v>
      </c>
      <c r="H29" s="96">
        <v>3</v>
      </c>
      <c r="I29" s="96">
        <v>12</v>
      </c>
      <c r="J29" s="96">
        <v>0</v>
      </c>
    </row>
    <row r="30" spans="1:12" ht="15.75">
      <c r="A30" s="231">
        <v>27</v>
      </c>
      <c r="B30" s="228" t="s">
        <v>1361</v>
      </c>
      <c r="C30" s="96">
        <v>230</v>
      </c>
      <c r="D30" s="96">
        <v>39</v>
      </c>
      <c r="E30" s="96">
        <v>26</v>
      </c>
      <c r="F30" s="96">
        <v>16</v>
      </c>
      <c r="G30" s="96">
        <v>3</v>
      </c>
      <c r="H30" s="96">
        <v>19</v>
      </c>
      <c r="I30" s="96">
        <v>16</v>
      </c>
      <c r="J30" s="96">
        <v>0</v>
      </c>
    </row>
    <row r="31" spans="1:12" ht="15.75">
      <c r="A31" s="231">
        <v>28</v>
      </c>
      <c r="B31" s="237" t="s">
        <v>443</v>
      </c>
      <c r="C31" s="96">
        <v>580</v>
      </c>
      <c r="D31" s="96">
        <v>104</v>
      </c>
      <c r="E31" s="96">
        <v>23</v>
      </c>
      <c r="F31" s="96">
        <v>0</v>
      </c>
      <c r="G31" s="96">
        <v>1</v>
      </c>
      <c r="H31" s="96">
        <v>15</v>
      </c>
      <c r="I31" s="96">
        <v>11</v>
      </c>
      <c r="J31" s="96">
        <v>0</v>
      </c>
    </row>
    <row r="32" spans="1:12" ht="15.75">
      <c r="A32" s="231">
        <v>29</v>
      </c>
      <c r="B32" s="237" t="s">
        <v>513</v>
      </c>
      <c r="C32" s="96">
        <v>239</v>
      </c>
      <c r="D32" s="96">
        <v>26</v>
      </c>
      <c r="E32" s="96">
        <v>15</v>
      </c>
      <c r="F32" s="96">
        <v>3</v>
      </c>
      <c r="G32" s="96">
        <v>6</v>
      </c>
      <c r="H32" s="96">
        <v>19</v>
      </c>
      <c r="I32" s="96">
        <v>26</v>
      </c>
      <c r="J32" s="96">
        <v>0</v>
      </c>
    </row>
    <row r="33" spans="1:10" ht="30">
      <c r="A33" s="231">
        <v>30</v>
      </c>
      <c r="B33" s="237" t="s">
        <v>445</v>
      </c>
      <c r="C33" s="96">
        <v>70</v>
      </c>
      <c r="D33" s="96">
        <v>27</v>
      </c>
      <c r="E33" s="96">
        <v>8</v>
      </c>
      <c r="F33" s="96">
        <v>5</v>
      </c>
      <c r="G33" s="96">
        <v>1</v>
      </c>
      <c r="H33" s="96">
        <v>12</v>
      </c>
      <c r="I33" s="96">
        <v>14</v>
      </c>
      <c r="J33" s="96">
        <v>0</v>
      </c>
    </row>
    <row r="34" spans="1:10" ht="15.75">
      <c r="A34" s="231">
        <v>31</v>
      </c>
      <c r="B34" s="237" t="s">
        <v>552</v>
      </c>
      <c r="C34" s="96">
        <v>80</v>
      </c>
      <c r="D34" s="96">
        <v>25</v>
      </c>
      <c r="E34" s="96">
        <v>3</v>
      </c>
      <c r="F34" s="96">
        <v>0</v>
      </c>
      <c r="G34" s="96">
        <v>0</v>
      </c>
      <c r="H34" s="96">
        <v>3</v>
      </c>
      <c r="I34" s="96">
        <v>14</v>
      </c>
      <c r="J34" s="96">
        <v>0</v>
      </c>
    </row>
    <row r="35" spans="1:10" ht="15.75">
      <c r="A35" s="231">
        <v>32</v>
      </c>
      <c r="B35" s="237" t="s">
        <v>453</v>
      </c>
      <c r="C35" s="96">
        <v>95</v>
      </c>
      <c r="D35" s="96">
        <v>29</v>
      </c>
      <c r="E35" s="96">
        <v>10</v>
      </c>
      <c r="F35" s="96">
        <v>6</v>
      </c>
      <c r="G35" s="96">
        <v>1</v>
      </c>
      <c r="H35" s="96">
        <v>6</v>
      </c>
      <c r="I35" s="96">
        <v>22</v>
      </c>
      <c r="J35" s="96">
        <v>0</v>
      </c>
    </row>
    <row r="36" spans="1:10">
      <c r="A36" s="1281" t="s">
        <v>10</v>
      </c>
      <c r="B36" s="1282"/>
      <c r="C36" s="281">
        <f>SUM(C4:C35)</f>
        <v>8162</v>
      </c>
      <c r="D36" s="281">
        <f t="shared" ref="D36:J36" si="0">SUM(D4:D35)</f>
        <v>1388</v>
      </c>
      <c r="E36" s="281">
        <f t="shared" si="0"/>
        <v>399</v>
      </c>
      <c r="F36" s="281">
        <f t="shared" si="0"/>
        <v>109</v>
      </c>
      <c r="G36" s="281">
        <f t="shared" si="0"/>
        <v>53</v>
      </c>
      <c r="H36" s="281">
        <f t="shared" si="0"/>
        <v>394</v>
      </c>
      <c r="I36" s="281">
        <f t="shared" si="0"/>
        <v>515</v>
      </c>
      <c r="J36" s="281">
        <f t="shared" si="0"/>
        <v>99</v>
      </c>
    </row>
    <row r="37" spans="1:10">
      <c r="J37" s="88"/>
    </row>
    <row r="40" spans="1:10">
      <c r="J40" s="84">
        <v>98</v>
      </c>
    </row>
  </sheetData>
  <mergeCells count="11">
    <mergeCell ref="A36:B36"/>
    <mergeCell ref="A1:J1"/>
    <mergeCell ref="A2:B3"/>
    <mergeCell ref="C2:C3"/>
    <mergeCell ref="D2:D3"/>
    <mergeCell ref="E2:E3"/>
    <mergeCell ref="F2:F3"/>
    <mergeCell ref="G2:G3"/>
    <mergeCell ref="H2:H3"/>
    <mergeCell ref="I2:I3"/>
    <mergeCell ref="J2:J3"/>
  </mergeCells>
  <pageMargins left="1.25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4"/>
  <sheetViews>
    <sheetView workbookViewId="0">
      <selection sqref="A1:J1"/>
    </sheetView>
  </sheetViews>
  <sheetFormatPr defaultColWidth="9.140625" defaultRowHeight="15"/>
  <cols>
    <col min="1" max="1" width="17.85546875" style="100" customWidth="1"/>
    <col min="2" max="2" width="7.5703125" style="86" customWidth="1"/>
    <col min="3" max="3" width="7.42578125" style="86" customWidth="1"/>
    <col min="4" max="4" width="7" style="86" customWidth="1"/>
    <col min="5" max="5" width="7.42578125" style="86" customWidth="1"/>
    <col min="6" max="6" width="4.7109375" style="86" customWidth="1"/>
    <col min="7" max="7" width="7.42578125" style="86" customWidth="1"/>
    <col min="8" max="8" width="6.5703125" style="86" customWidth="1"/>
    <col min="9" max="10" width="7.42578125" style="86" customWidth="1"/>
    <col min="11" max="16384" width="9.140625" style="84"/>
  </cols>
  <sheetData>
    <row r="1" spans="1:10" ht="18">
      <c r="A1" s="1283" t="s">
        <v>385</v>
      </c>
      <c r="B1" s="1283"/>
      <c r="C1" s="1283"/>
      <c r="D1" s="1283"/>
      <c r="E1" s="1283"/>
      <c r="F1" s="1283"/>
      <c r="G1" s="1283"/>
      <c r="H1" s="1283"/>
      <c r="I1" s="1283"/>
      <c r="J1" s="1283"/>
    </row>
    <row r="2" spans="1:10" ht="18.75" customHeight="1">
      <c r="A2" s="1092" t="s">
        <v>216</v>
      </c>
      <c r="B2" s="1092" t="s">
        <v>346</v>
      </c>
      <c r="C2" s="1092"/>
      <c r="D2" s="1092"/>
      <c r="E2" s="1092"/>
      <c r="F2" s="1092" t="s">
        <v>347</v>
      </c>
      <c r="G2" s="1092"/>
      <c r="H2" s="1092"/>
      <c r="I2" s="1092"/>
      <c r="J2" s="1092"/>
    </row>
    <row r="3" spans="1:10" ht="105">
      <c r="A3" s="1092"/>
      <c r="B3" s="232" t="s">
        <v>348</v>
      </c>
      <c r="C3" s="226" t="s">
        <v>349</v>
      </c>
      <c r="D3" s="232" t="s">
        <v>350</v>
      </c>
      <c r="E3" s="232" t="s">
        <v>351</v>
      </c>
      <c r="F3" s="226" t="s">
        <v>352</v>
      </c>
      <c r="G3" s="232" t="s">
        <v>353</v>
      </c>
      <c r="H3" s="232" t="s">
        <v>354</v>
      </c>
      <c r="I3" s="232" t="s">
        <v>355</v>
      </c>
      <c r="J3" s="232" t="s">
        <v>356</v>
      </c>
    </row>
    <row r="4" spans="1:10">
      <c r="A4" s="662" t="s">
        <v>416</v>
      </c>
      <c r="B4" s="662">
        <v>17</v>
      </c>
      <c r="C4" s="662">
        <v>18</v>
      </c>
      <c r="D4" s="662">
        <v>2</v>
      </c>
      <c r="E4" s="662">
        <v>1</v>
      </c>
      <c r="F4" s="662">
        <v>1</v>
      </c>
      <c r="G4" s="662">
        <v>0</v>
      </c>
      <c r="H4" s="662">
        <v>0</v>
      </c>
      <c r="I4" s="662">
        <v>0</v>
      </c>
      <c r="J4" s="662">
        <v>0</v>
      </c>
    </row>
    <row r="5" spans="1:10">
      <c r="A5" s="662" t="s">
        <v>417</v>
      </c>
      <c r="B5" s="662">
        <v>14</v>
      </c>
      <c r="C5" s="662">
        <v>4</v>
      </c>
      <c r="D5" s="662">
        <v>3</v>
      </c>
      <c r="E5" s="662">
        <v>0</v>
      </c>
      <c r="F5" s="662">
        <v>0</v>
      </c>
      <c r="G5" s="662">
        <v>0</v>
      </c>
      <c r="H5" s="662">
        <v>0</v>
      </c>
      <c r="I5" s="662">
        <v>0</v>
      </c>
      <c r="J5" s="662">
        <v>0</v>
      </c>
    </row>
    <row r="6" spans="1:10">
      <c r="A6" s="662" t="s">
        <v>418</v>
      </c>
      <c r="B6" s="662">
        <v>2</v>
      </c>
      <c r="C6" s="662">
        <v>4</v>
      </c>
      <c r="D6" s="662">
        <v>1</v>
      </c>
      <c r="E6" s="662">
        <v>0</v>
      </c>
      <c r="F6" s="662">
        <v>0</v>
      </c>
      <c r="G6" s="662">
        <v>0</v>
      </c>
      <c r="H6" s="662">
        <v>0</v>
      </c>
      <c r="I6" s="662">
        <v>0</v>
      </c>
      <c r="J6" s="662">
        <v>0</v>
      </c>
    </row>
    <row r="7" spans="1:10">
      <c r="A7" s="662" t="s">
        <v>419</v>
      </c>
      <c r="B7" s="662">
        <v>0</v>
      </c>
      <c r="C7" s="662">
        <v>3</v>
      </c>
      <c r="D7" s="662">
        <v>1</v>
      </c>
      <c r="E7" s="662">
        <v>0</v>
      </c>
      <c r="F7" s="662">
        <v>0</v>
      </c>
      <c r="G7" s="662">
        <v>0</v>
      </c>
      <c r="H7" s="662">
        <v>0</v>
      </c>
      <c r="I7" s="662">
        <v>0</v>
      </c>
      <c r="J7" s="662">
        <v>0</v>
      </c>
    </row>
    <row r="8" spans="1:10">
      <c r="A8" s="662" t="s">
        <v>420</v>
      </c>
      <c r="B8" s="662">
        <v>11</v>
      </c>
      <c r="C8" s="662">
        <v>2</v>
      </c>
      <c r="D8" s="662">
        <v>0</v>
      </c>
      <c r="E8" s="662">
        <v>0</v>
      </c>
      <c r="F8" s="662">
        <v>0</v>
      </c>
      <c r="G8" s="662">
        <v>0</v>
      </c>
      <c r="H8" s="662">
        <v>0</v>
      </c>
      <c r="I8" s="662">
        <v>0</v>
      </c>
      <c r="J8" s="662">
        <v>0</v>
      </c>
    </row>
    <row r="9" spans="1:10">
      <c r="A9" s="662" t="s">
        <v>421</v>
      </c>
      <c r="B9" s="662">
        <v>0</v>
      </c>
      <c r="C9" s="662">
        <v>0</v>
      </c>
      <c r="D9" s="662">
        <v>0</v>
      </c>
      <c r="E9" s="662">
        <v>0</v>
      </c>
      <c r="F9" s="662">
        <v>0</v>
      </c>
      <c r="G9" s="662">
        <v>0</v>
      </c>
      <c r="H9" s="662">
        <v>0</v>
      </c>
      <c r="I9" s="662">
        <v>0</v>
      </c>
      <c r="J9" s="662">
        <v>0</v>
      </c>
    </row>
    <row r="10" spans="1:10">
      <c r="A10" s="662" t="s">
        <v>422</v>
      </c>
      <c r="B10" s="662">
        <v>1</v>
      </c>
      <c r="C10" s="662">
        <v>1</v>
      </c>
      <c r="D10" s="662">
        <v>0</v>
      </c>
      <c r="E10" s="662">
        <v>0</v>
      </c>
      <c r="F10" s="662">
        <v>0</v>
      </c>
      <c r="G10" s="662">
        <v>0</v>
      </c>
      <c r="H10" s="662">
        <v>0</v>
      </c>
      <c r="I10" s="662">
        <v>0</v>
      </c>
      <c r="J10" s="662">
        <v>0</v>
      </c>
    </row>
    <row r="11" spans="1:10">
      <c r="A11" s="662" t="s">
        <v>423</v>
      </c>
      <c r="B11" s="662">
        <v>30</v>
      </c>
      <c r="C11" s="662">
        <v>5</v>
      </c>
      <c r="D11" s="662">
        <v>2</v>
      </c>
      <c r="E11" s="662">
        <v>2</v>
      </c>
      <c r="F11" s="662">
        <v>0</v>
      </c>
      <c r="G11" s="662">
        <v>0</v>
      </c>
      <c r="H11" s="662">
        <v>0</v>
      </c>
      <c r="I11" s="662">
        <v>0</v>
      </c>
      <c r="J11" s="662">
        <v>0</v>
      </c>
    </row>
    <row r="12" spans="1:10">
      <c r="A12" s="662" t="s">
        <v>424</v>
      </c>
      <c r="B12" s="662">
        <v>48</v>
      </c>
      <c r="C12" s="662">
        <v>2</v>
      </c>
      <c r="D12" s="662">
        <v>1</v>
      </c>
      <c r="E12" s="662">
        <v>0</v>
      </c>
      <c r="F12" s="662">
        <v>0</v>
      </c>
      <c r="G12" s="662">
        <v>0</v>
      </c>
      <c r="H12" s="662">
        <v>0</v>
      </c>
      <c r="I12" s="662">
        <v>0</v>
      </c>
      <c r="J12" s="662">
        <v>0</v>
      </c>
    </row>
    <row r="13" spans="1:10" ht="15" customHeight="1">
      <c r="A13" s="662" t="s">
        <v>512</v>
      </c>
      <c r="B13" s="662">
        <v>10</v>
      </c>
      <c r="C13" s="662">
        <v>3</v>
      </c>
      <c r="D13" s="662">
        <v>0</v>
      </c>
      <c r="E13" s="662">
        <v>0</v>
      </c>
      <c r="F13" s="662">
        <v>0</v>
      </c>
      <c r="G13" s="662">
        <v>0</v>
      </c>
      <c r="H13" s="662">
        <v>0</v>
      </c>
      <c r="I13" s="662">
        <v>0</v>
      </c>
      <c r="J13" s="662">
        <v>0</v>
      </c>
    </row>
    <row r="14" spans="1:10">
      <c r="A14" s="662" t="s">
        <v>426</v>
      </c>
      <c r="B14" s="662">
        <v>2</v>
      </c>
      <c r="C14" s="662">
        <v>1</v>
      </c>
      <c r="D14" s="662">
        <v>0</v>
      </c>
      <c r="E14" s="662">
        <v>0</v>
      </c>
      <c r="F14" s="662">
        <v>0</v>
      </c>
      <c r="G14" s="662">
        <v>0</v>
      </c>
      <c r="H14" s="662">
        <v>0</v>
      </c>
      <c r="I14" s="662">
        <v>0</v>
      </c>
      <c r="J14" s="662">
        <v>0</v>
      </c>
    </row>
    <row r="15" spans="1:10">
      <c r="A15" s="662" t="s">
        <v>427</v>
      </c>
      <c r="B15" s="662">
        <v>12</v>
      </c>
      <c r="C15" s="662">
        <v>3</v>
      </c>
      <c r="D15" s="662">
        <v>2</v>
      </c>
      <c r="E15" s="662">
        <v>1</v>
      </c>
      <c r="F15" s="662">
        <v>0</v>
      </c>
      <c r="G15" s="662">
        <v>0</v>
      </c>
      <c r="H15" s="662">
        <v>0</v>
      </c>
      <c r="I15" s="662">
        <v>0</v>
      </c>
      <c r="J15" s="662">
        <v>0</v>
      </c>
    </row>
    <row r="16" spans="1:10">
      <c r="A16" s="662" t="s">
        <v>428</v>
      </c>
      <c r="B16" s="662">
        <v>6</v>
      </c>
      <c r="C16" s="662">
        <v>2</v>
      </c>
      <c r="D16" s="662">
        <v>1</v>
      </c>
      <c r="E16" s="662">
        <v>1</v>
      </c>
      <c r="F16" s="662">
        <v>1</v>
      </c>
      <c r="G16" s="662">
        <v>0</v>
      </c>
      <c r="H16" s="662">
        <v>0</v>
      </c>
      <c r="I16" s="662">
        <v>0</v>
      </c>
      <c r="J16" s="662">
        <v>3</v>
      </c>
    </row>
    <row r="17" spans="1:10">
      <c r="A17" s="662" t="s">
        <v>429</v>
      </c>
      <c r="B17" s="662">
        <v>15</v>
      </c>
      <c r="C17" s="662">
        <v>8</v>
      </c>
      <c r="D17" s="662">
        <v>2</v>
      </c>
      <c r="E17" s="662">
        <v>0</v>
      </c>
      <c r="F17" s="662">
        <v>0</v>
      </c>
      <c r="G17" s="662">
        <v>0</v>
      </c>
      <c r="H17" s="662">
        <v>0</v>
      </c>
      <c r="I17" s="662">
        <v>0</v>
      </c>
      <c r="J17" s="662">
        <v>0</v>
      </c>
    </row>
    <row r="18" spans="1:10">
      <c r="A18" s="662" t="s">
        <v>430</v>
      </c>
      <c r="B18" s="662">
        <v>28</v>
      </c>
      <c r="C18" s="662">
        <v>5</v>
      </c>
      <c r="D18" s="662">
        <v>2</v>
      </c>
      <c r="E18" s="662">
        <v>0</v>
      </c>
      <c r="F18" s="662">
        <v>0</v>
      </c>
      <c r="G18" s="662">
        <v>0</v>
      </c>
      <c r="H18" s="662">
        <v>0</v>
      </c>
      <c r="I18" s="662">
        <v>0</v>
      </c>
      <c r="J18" s="662">
        <v>0</v>
      </c>
    </row>
    <row r="19" spans="1:10">
      <c r="A19" s="662" t="s">
        <v>431</v>
      </c>
      <c r="B19" s="662">
        <v>52</v>
      </c>
      <c r="C19" s="662">
        <v>12</v>
      </c>
      <c r="D19" s="662">
        <v>4</v>
      </c>
      <c r="E19" s="662">
        <v>5</v>
      </c>
      <c r="F19" s="662">
        <v>4</v>
      </c>
      <c r="G19" s="662">
        <v>0</v>
      </c>
      <c r="H19" s="662">
        <v>0</v>
      </c>
      <c r="I19" s="662">
        <v>0</v>
      </c>
      <c r="J19" s="662">
        <v>0</v>
      </c>
    </row>
    <row r="20" spans="1:10">
      <c r="A20" s="662" t="s">
        <v>432</v>
      </c>
      <c r="B20" s="662">
        <v>9</v>
      </c>
      <c r="C20" s="662">
        <v>6</v>
      </c>
      <c r="D20" s="662">
        <v>1</v>
      </c>
      <c r="E20" s="662">
        <v>1</v>
      </c>
      <c r="F20" s="662">
        <v>1</v>
      </c>
      <c r="G20" s="662">
        <v>0</v>
      </c>
      <c r="H20" s="662">
        <v>0</v>
      </c>
      <c r="I20" s="662">
        <v>0</v>
      </c>
      <c r="J20" s="662">
        <v>0</v>
      </c>
    </row>
    <row r="21" spans="1:10" ht="15" customHeight="1">
      <c r="A21" s="662" t="s">
        <v>433</v>
      </c>
      <c r="B21" s="662">
        <v>7</v>
      </c>
      <c r="C21" s="662">
        <v>1</v>
      </c>
      <c r="D21" s="662">
        <v>0</v>
      </c>
      <c r="E21" s="662">
        <v>0</v>
      </c>
      <c r="F21" s="662">
        <v>0</v>
      </c>
      <c r="G21" s="662">
        <v>0</v>
      </c>
      <c r="H21" s="662">
        <v>0</v>
      </c>
      <c r="I21" s="662">
        <v>0</v>
      </c>
      <c r="J21" s="662">
        <v>0</v>
      </c>
    </row>
    <row r="22" spans="1:10">
      <c r="A22" s="662" t="s">
        <v>434</v>
      </c>
      <c r="B22" s="662">
        <v>31</v>
      </c>
      <c r="C22" s="662">
        <v>0</v>
      </c>
      <c r="D22" s="662">
        <v>0</v>
      </c>
      <c r="E22" s="662">
        <v>0</v>
      </c>
      <c r="F22" s="662">
        <v>0</v>
      </c>
      <c r="G22" s="662">
        <v>0</v>
      </c>
      <c r="H22" s="662">
        <v>0</v>
      </c>
      <c r="I22" s="662">
        <v>0</v>
      </c>
      <c r="J22" s="662">
        <v>0</v>
      </c>
    </row>
    <row r="23" spans="1:10">
      <c r="A23" s="662" t="s">
        <v>435</v>
      </c>
      <c r="B23" s="662">
        <v>23</v>
      </c>
      <c r="C23" s="662">
        <v>9</v>
      </c>
      <c r="D23" s="662">
        <v>3</v>
      </c>
      <c r="E23" s="662">
        <v>1</v>
      </c>
      <c r="F23" s="662">
        <v>1</v>
      </c>
      <c r="G23" s="662">
        <v>0</v>
      </c>
      <c r="H23" s="662">
        <v>0</v>
      </c>
      <c r="I23" s="662">
        <v>0</v>
      </c>
      <c r="J23" s="662">
        <v>2</v>
      </c>
    </row>
    <row r="24" spans="1:10">
      <c r="A24" s="662" t="s">
        <v>436</v>
      </c>
      <c r="B24" s="662">
        <v>68</v>
      </c>
      <c r="C24" s="662">
        <v>12</v>
      </c>
      <c r="D24" s="662">
        <v>5</v>
      </c>
      <c r="E24" s="662">
        <v>2</v>
      </c>
      <c r="F24" s="662">
        <v>1</v>
      </c>
      <c r="G24" s="662">
        <v>0</v>
      </c>
      <c r="H24" s="662">
        <v>0</v>
      </c>
      <c r="I24" s="662">
        <v>0</v>
      </c>
      <c r="J24" s="662">
        <v>0</v>
      </c>
    </row>
    <row r="25" spans="1:10">
      <c r="A25" s="662" t="s">
        <v>437</v>
      </c>
      <c r="B25" s="662">
        <v>22</v>
      </c>
      <c r="C25" s="662">
        <v>9</v>
      </c>
      <c r="D25" s="662">
        <v>7</v>
      </c>
      <c r="E25" s="662">
        <v>2</v>
      </c>
      <c r="F25" s="662">
        <v>2</v>
      </c>
      <c r="G25" s="662">
        <v>0</v>
      </c>
      <c r="H25" s="662">
        <v>0</v>
      </c>
      <c r="I25" s="662">
        <v>0</v>
      </c>
      <c r="J25" s="662">
        <v>0</v>
      </c>
    </row>
    <row r="26" spans="1:10">
      <c r="A26" s="662" t="s">
        <v>438</v>
      </c>
      <c r="B26" s="662">
        <v>32</v>
      </c>
      <c r="C26" s="662">
        <v>15</v>
      </c>
      <c r="D26" s="662">
        <v>2</v>
      </c>
      <c r="E26" s="662">
        <v>1</v>
      </c>
      <c r="F26" s="662">
        <v>1</v>
      </c>
      <c r="G26" s="662">
        <v>0</v>
      </c>
      <c r="H26" s="662">
        <v>0</v>
      </c>
      <c r="I26" s="662">
        <v>0</v>
      </c>
      <c r="J26" s="662">
        <v>0</v>
      </c>
    </row>
    <row r="27" spans="1:10">
      <c r="A27" s="662" t="s">
        <v>439</v>
      </c>
      <c r="B27" s="662">
        <v>1</v>
      </c>
      <c r="C27" s="662">
        <v>10</v>
      </c>
      <c r="D27" s="662">
        <v>0</v>
      </c>
      <c r="E27" s="662">
        <v>1</v>
      </c>
      <c r="F27" s="662">
        <v>0</v>
      </c>
      <c r="G27" s="662">
        <v>0</v>
      </c>
      <c r="H27" s="662">
        <v>0</v>
      </c>
      <c r="I27" s="662">
        <v>0</v>
      </c>
      <c r="J27" s="662">
        <v>0</v>
      </c>
    </row>
    <row r="28" spans="1:10">
      <c r="A28" s="662" t="s">
        <v>440</v>
      </c>
      <c r="B28" s="662">
        <v>0</v>
      </c>
      <c r="C28" s="662">
        <v>0</v>
      </c>
      <c r="D28" s="662">
        <v>0</v>
      </c>
      <c r="E28" s="662">
        <v>0</v>
      </c>
      <c r="F28" s="662">
        <v>0</v>
      </c>
      <c r="G28" s="662">
        <v>0</v>
      </c>
      <c r="H28" s="662">
        <v>0</v>
      </c>
      <c r="I28" s="662">
        <v>0</v>
      </c>
      <c r="J28" s="662">
        <v>0</v>
      </c>
    </row>
    <row r="29" spans="1:10" ht="15.75" customHeight="1">
      <c r="A29" s="662" t="s">
        <v>451</v>
      </c>
      <c r="B29" s="662">
        <v>0</v>
      </c>
      <c r="C29" s="662">
        <v>0</v>
      </c>
      <c r="D29" s="662">
        <v>0</v>
      </c>
      <c r="E29" s="662">
        <v>0</v>
      </c>
      <c r="F29" s="662">
        <v>0</v>
      </c>
      <c r="G29" s="662">
        <v>0</v>
      </c>
      <c r="H29" s="662">
        <v>0</v>
      </c>
      <c r="I29" s="662">
        <v>0</v>
      </c>
      <c r="J29" s="662">
        <v>0</v>
      </c>
    </row>
    <row r="30" spans="1:10">
      <c r="A30" s="662" t="s">
        <v>1361</v>
      </c>
      <c r="B30" s="662">
        <v>6</v>
      </c>
      <c r="C30" s="662">
        <v>2</v>
      </c>
      <c r="D30" s="662">
        <v>1</v>
      </c>
      <c r="E30" s="662">
        <v>1</v>
      </c>
      <c r="F30" s="662">
        <v>0</v>
      </c>
      <c r="G30" s="662">
        <v>0</v>
      </c>
      <c r="H30" s="662">
        <v>0</v>
      </c>
      <c r="I30" s="662">
        <v>0</v>
      </c>
      <c r="J30" s="662">
        <v>0</v>
      </c>
    </row>
    <row r="31" spans="1:10">
      <c r="A31" s="662" t="s">
        <v>443</v>
      </c>
      <c r="B31" s="662">
        <v>14</v>
      </c>
      <c r="C31" s="662">
        <v>7</v>
      </c>
      <c r="D31" s="662">
        <v>1</v>
      </c>
      <c r="E31" s="662">
        <v>2</v>
      </c>
      <c r="F31" s="662">
        <v>2</v>
      </c>
      <c r="G31" s="662">
        <v>0</v>
      </c>
      <c r="H31" s="662">
        <v>0</v>
      </c>
      <c r="I31" s="662">
        <v>0</v>
      </c>
      <c r="J31" s="662">
        <v>0</v>
      </c>
    </row>
    <row r="32" spans="1:10">
      <c r="A32" s="662" t="s">
        <v>513</v>
      </c>
      <c r="B32" s="662">
        <v>10</v>
      </c>
      <c r="C32" s="662">
        <v>2</v>
      </c>
      <c r="D32" s="662">
        <v>0</v>
      </c>
      <c r="E32" s="662">
        <v>0</v>
      </c>
      <c r="F32" s="662">
        <v>1</v>
      </c>
      <c r="G32" s="662">
        <v>0</v>
      </c>
      <c r="H32" s="662">
        <v>0</v>
      </c>
      <c r="I32" s="662">
        <v>0</v>
      </c>
      <c r="J32" s="662">
        <v>1</v>
      </c>
    </row>
    <row r="33" spans="1:10" ht="18" customHeight="1">
      <c r="A33" s="662" t="s">
        <v>445</v>
      </c>
      <c r="B33" s="662">
        <v>12</v>
      </c>
      <c r="C33" s="662">
        <v>2</v>
      </c>
      <c r="D33" s="662">
        <v>0</v>
      </c>
      <c r="E33" s="662">
        <v>0</v>
      </c>
      <c r="F33" s="662">
        <v>0</v>
      </c>
      <c r="G33" s="662">
        <v>0</v>
      </c>
      <c r="H33" s="662">
        <v>0</v>
      </c>
      <c r="I33" s="662">
        <v>0</v>
      </c>
      <c r="J33" s="662">
        <v>1</v>
      </c>
    </row>
    <row r="34" spans="1:10">
      <c r="A34" s="662" t="s">
        <v>552</v>
      </c>
      <c r="B34" s="662">
        <v>11</v>
      </c>
      <c r="C34" s="662">
        <v>3</v>
      </c>
      <c r="D34" s="662">
        <v>1</v>
      </c>
      <c r="E34" s="662">
        <v>0</v>
      </c>
      <c r="F34" s="662">
        <v>0</v>
      </c>
      <c r="G34" s="662">
        <v>0</v>
      </c>
      <c r="H34" s="662">
        <v>0</v>
      </c>
      <c r="I34" s="662">
        <v>0</v>
      </c>
      <c r="J34" s="662">
        <v>0</v>
      </c>
    </row>
    <row r="35" spans="1:10">
      <c r="A35" s="662" t="s">
        <v>453</v>
      </c>
      <c r="B35" s="662">
        <v>20</v>
      </c>
      <c r="C35" s="662">
        <v>2</v>
      </c>
      <c r="D35" s="662">
        <v>1</v>
      </c>
      <c r="E35" s="662">
        <v>0</v>
      </c>
      <c r="F35" s="662">
        <v>0</v>
      </c>
      <c r="G35" s="662">
        <v>0</v>
      </c>
      <c r="H35" s="662">
        <v>0</v>
      </c>
      <c r="I35" s="662">
        <v>0</v>
      </c>
      <c r="J35" s="662">
        <v>0</v>
      </c>
    </row>
    <row r="36" spans="1:10">
      <c r="A36" s="662" t="s">
        <v>10</v>
      </c>
      <c r="B36" s="662">
        <v>514</v>
      </c>
      <c r="C36" s="662">
        <v>153</v>
      </c>
      <c r="D36" s="662">
        <v>43</v>
      </c>
      <c r="E36" s="662">
        <v>21</v>
      </c>
      <c r="F36" s="662">
        <v>15</v>
      </c>
      <c r="G36" s="662">
        <v>0</v>
      </c>
      <c r="H36" s="662">
        <v>0</v>
      </c>
      <c r="I36" s="662">
        <v>0</v>
      </c>
      <c r="J36" s="662">
        <v>7</v>
      </c>
    </row>
    <row r="44" spans="1:10">
      <c r="J44" s="86">
        <v>99</v>
      </c>
    </row>
  </sheetData>
  <mergeCells count="4">
    <mergeCell ref="B2:E2"/>
    <mergeCell ref="F2:J2"/>
    <mergeCell ref="A2:A3"/>
    <mergeCell ref="A1:J1"/>
  </mergeCells>
  <pageMargins left="1.25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sqref="A1:H1"/>
    </sheetView>
  </sheetViews>
  <sheetFormatPr defaultColWidth="9.140625" defaultRowHeight="15"/>
  <cols>
    <col min="1" max="1" width="7" style="84" customWidth="1"/>
    <col min="2" max="2" width="16.5703125" style="84" customWidth="1"/>
    <col min="3" max="3" width="6.5703125" style="86" customWidth="1"/>
    <col min="4" max="4" width="14.140625" style="84" customWidth="1"/>
    <col min="5" max="5" width="8.42578125" style="84" customWidth="1"/>
    <col min="6" max="6" width="7" style="84" customWidth="1"/>
    <col min="7" max="7" width="9.5703125" style="84" customWidth="1"/>
    <col min="8" max="8" width="11" style="84" customWidth="1"/>
    <col min="9" max="10" width="9.140625" style="84"/>
    <col min="11" max="11" width="0.42578125" style="84" customWidth="1"/>
    <col min="12" max="16384" width="9.140625" style="84"/>
  </cols>
  <sheetData>
    <row r="1" spans="1:10" ht="23.1" customHeight="1">
      <c r="A1" s="1285" t="s">
        <v>716</v>
      </c>
      <c r="B1" s="1286"/>
      <c r="C1" s="1286"/>
      <c r="D1" s="1286"/>
      <c r="E1" s="1286"/>
      <c r="F1" s="1286"/>
      <c r="G1" s="1286"/>
      <c r="H1" s="1287"/>
    </row>
    <row r="2" spans="1:10" ht="13.5" customHeight="1">
      <c r="A2" s="1250" t="s">
        <v>216</v>
      </c>
      <c r="B2" s="1250"/>
      <c r="C2" s="1250" t="s">
        <v>257</v>
      </c>
      <c r="D2" s="1250"/>
      <c r="E2" s="1250"/>
      <c r="F2" s="1250" t="s">
        <v>94</v>
      </c>
      <c r="G2" s="1250"/>
      <c r="H2" s="1250"/>
    </row>
    <row r="3" spans="1:10" ht="8.25" customHeight="1">
      <c r="A3" s="1250"/>
      <c r="B3" s="1250"/>
      <c r="C3" s="1250"/>
      <c r="D3" s="1250"/>
      <c r="E3" s="1250"/>
      <c r="F3" s="1250"/>
      <c r="G3" s="1250"/>
      <c r="H3" s="1250"/>
    </row>
    <row r="4" spans="1:10" ht="63" customHeight="1">
      <c r="A4" s="1250"/>
      <c r="B4" s="1250"/>
      <c r="C4" s="143" t="s">
        <v>129</v>
      </c>
      <c r="D4" s="143" t="s">
        <v>130</v>
      </c>
      <c r="E4" s="143" t="s">
        <v>131</v>
      </c>
      <c r="F4" s="143" t="s">
        <v>129</v>
      </c>
      <c r="G4" s="143" t="s">
        <v>130</v>
      </c>
      <c r="H4" s="143" t="s">
        <v>131</v>
      </c>
      <c r="J4" s="86"/>
    </row>
    <row r="5" spans="1:10" ht="15.75">
      <c r="A5" s="231">
        <v>1</v>
      </c>
      <c r="B5" s="111" t="s">
        <v>416</v>
      </c>
      <c r="C5" s="180">
        <v>0</v>
      </c>
      <c r="D5" s="180">
        <v>0</v>
      </c>
      <c r="E5" s="180">
        <v>0</v>
      </c>
      <c r="F5" s="180">
        <v>1</v>
      </c>
      <c r="G5" s="180">
        <v>0</v>
      </c>
      <c r="H5" s="180">
        <v>0</v>
      </c>
    </row>
    <row r="6" spans="1:10" ht="34.5" customHeight="1">
      <c r="A6" s="231">
        <v>2</v>
      </c>
      <c r="B6" s="111" t="s">
        <v>634</v>
      </c>
      <c r="C6" s="180">
        <v>0</v>
      </c>
      <c r="D6" s="180">
        <v>0</v>
      </c>
      <c r="E6" s="180">
        <v>0</v>
      </c>
      <c r="F6" s="96">
        <v>1</v>
      </c>
      <c r="G6" s="96">
        <v>500</v>
      </c>
      <c r="H6" s="96">
        <v>1000</v>
      </c>
    </row>
    <row r="7" spans="1:10" ht="15.75">
      <c r="A7" s="231">
        <v>3</v>
      </c>
      <c r="B7" s="111" t="s">
        <v>418</v>
      </c>
      <c r="C7" s="180">
        <v>0</v>
      </c>
      <c r="D7" s="180">
        <v>0</v>
      </c>
      <c r="E7" s="180">
        <v>0</v>
      </c>
      <c r="F7" s="96">
        <v>0</v>
      </c>
      <c r="G7" s="96">
        <v>0</v>
      </c>
      <c r="H7" s="96">
        <v>0</v>
      </c>
    </row>
    <row r="8" spans="1:10" ht="15.75">
      <c r="A8" s="231">
        <v>4</v>
      </c>
      <c r="B8" s="111" t="s">
        <v>419</v>
      </c>
      <c r="C8" s="180">
        <v>0</v>
      </c>
      <c r="D8" s="180">
        <v>0</v>
      </c>
      <c r="E8" s="180">
        <v>0</v>
      </c>
      <c r="F8" s="96">
        <v>0</v>
      </c>
      <c r="G8" s="96">
        <v>0</v>
      </c>
      <c r="H8" s="96">
        <v>0</v>
      </c>
    </row>
    <row r="9" spans="1:10" ht="15.75">
      <c r="A9" s="231">
        <v>5</v>
      </c>
      <c r="B9" s="111" t="s">
        <v>420</v>
      </c>
      <c r="C9" s="96"/>
      <c r="D9" s="96"/>
      <c r="E9" s="96"/>
      <c r="F9" s="96">
        <v>1</v>
      </c>
      <c r="G9" s="96">
        <v>3000</v>
      </c>
      <c r="H9" s="96">
        <v>1000000</v>
      </c>
    </row>
    <row r="10" spans="1:10" ht="30">
      <c r="A10" s="231">
        <v>6</v>
      </c>
      <c r="B10" s="111" t="s">
        <v>421</v>
      </c>
      <c r="C10" s="180">
        <v>1</v>
      </c>
      <c r="D10" s="279" t="s">
        <v>1574</v>
      </c>
      <c r="E10" s="96">
        <v>1000</v>
      </c>
      <c r="F10" s="96">
        <v>2</v>
      </c>
      <c r="G10" s="279" t="s">
        <v>1575</v>
      </c>
      <c r="H10" s="96">
        <v>5000</v>
      </c>
    </row>
    <row r="11" spans="1:10" ht="15.75">
      <c r="A11" s="231">
        <v>7</v>
      </c>
      <c r="B11" s="111" t="s">
        <v>965</v>
      </c>
      <c r="C11" s="180">
        <v>0</v>
      </c>
      <c r="D11" s="180">
        <v>0</v>
      </c>
      <c r="E11" s="180">
        <v>0</v>
      </c>
      <c r="F11" s="180">
        <v>0</v>
      </c>
      <c r="G11" s="180">
        <v>0</v>
      </c>
      <c r="H11" s="180">
        <v>0</v>
      </c>
    </row>
    <row r="12" spans="1:10" ht="30">
      <c r="A12" s="231">
        <v>8</v>
      </c>
      <c r="B12" s="111" t="s">
        <v>966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  <c r="H12" s="180">
        <v>0</v>
      </c>
    </row>
    <row r="13" spans="1:10" ht="15.75">
      <c r="A13" s="231">
        <v>9</v>
      </c>
      <c r="B13" s="111" t="s">
        <v>424</v>
      </c>
      <c r="C13" s="180">
        <v>0</v>
      </c>
      <c r="D13" s="180">
        <v>0</v>
      </c>
      <c r="E13" s="180">
        <v>0</v>
      </c>
      <c r="F13" s="180">
        <v>0</v>
      </c>
      <c r="G13" s="180">
        <v>0</v>
      </c>
      <c r="H13" s="180">
        <v>0</v>
      </c>
    </row>
    <row r="14" spans="1:10" ht="15.75">
      <c r="A14" s="231">
        <v>10</v>
      </c>
      <c r="B14" s="111" t="s">
        <v>766</v>
      </c>
      <c r="C14" s="180">
        <v>0</v>
      </c>
      <c r="D14" s="180">
        <v>0</v>
      </c>
      <c r="E14" s="180">
        <v>0</v>
      </c>
      <c r="F14" s="180">
        <v>0</v>
      </c>
      <c r="G14" s="180">
        <v>0</v>
      </c>
      <c r="H14" s="180">
        <v>0</v>
      </c>
    </row>
    <row r="15" spans="1:10" ht="15.75">
      <c r="A15" s="231">
        <v>11</v>
      </c>
      <c r="B15" s="111" t="s">
        <v>1131</v>
      </c>
      <c r="C15" s="180">
        <v>0</v>
      </c>
      <c r="D15" s="180">
        <v>0</v>
      </c>
      <c r="E15" s="180">
        <v>0</v>
      </c>
      <c r="F15" s="180">
        <v>0</v>
      </c>
      <c r="G15" s="180">
        <v>0</v>
      </c>
      <c r="H15" s="180">
        <v>0</v>
      </c>
    </row>
    <row r="16" spans="1:10" ht="30">
      <c r="A16" s="231">
        <v>12</v>
      </c>
      <c r="B16" s="111" t="s">
        <v>1136</v>
      </c>
      <c r="C16" s="180">
        <v>9</v>
      </c>
      <c r="D16" s="180">
        <v>0</v>
      </c>
      <c r="E16" s="180">
        <v>324000</v>
      </c>
      <c r="F16" s="180">
        <v>0</v>
      </c>
      <c r="G16" s="180">
        <v>0</v>
      </c>
      <c r="H16" s="180">
        <v>0</v>
      </c>
    </row>
    <row r="17" spans="1:8" ht="15.75">
      <c r="A17" s="231">
        <v>13</v>
      </c>
      <c r="B17" s="111" t="s">
        <v>640</v>
      </c>
      <c r="C17" s="180">
        <v>0</v>
      </c>
      <c r="D17" s="180">
        <v>0</v>
      </c>
      <c r="E17" s="180">
        <v>0</v>
      </c>
      <c r="F17" s="180">
        <v>0</v>
      </c>
      <c r="G17" s="180">
        <v>0</v>
      </c>
      <c r="H17" s="180">
        <v>0</v>
      </c>
    </row>
    <row r="18" spans="1:8" ht="15.75">
      <c r="A18" s="231">
        <v>14</v>
      </c>
      <c r="B18" s="111" t="s">
        <v>1161</v>
      </c>
      <c r="C18" s="180">
        <v>0</v>
      </c>
      <c r="D18" s="180">
        <v>0</v>
      </c>
      <c r="E18" s="180">
        <v>0</v>
      </c>
      <c r="F18" s="180">
        <v>0</v>
      </c>
      <c r="G18" s="180">
        <v>0</v>
      </c>
      <c r="H18" s="180">
        <v>0</v>
      </c>
    </row>
    <row r="19" spans="1:8" ht="15.75">
      <c r="A19" s="231">
        <v>15</v>
      </c>
      <c r="B19" s="111" t="s">
        <v>430</v>
      </c>
      <c r="C19" s="180">
        <v>0</v>
      </c>
      <c r="D19" s="180">
        <v>0</v>
      </c>
      <c r="E19" s="180">
        <v>0</v>
      </c>
      <c r="F19" s="180">
        <v>0</v>
      </c>
      <c r="G19" s="180">
        <v>0</v>
      </c>
      <c r="H19" s="180">
        <v>0</v>
      </c>
    </row>
    <row r="20" spans="1:8" ht="15.75">
      <c r="A20" s="231">
        <v>16</v>
      </c>
      <c r="B20" s="111" t="s">
        <v>1182</v>
      </c>
      <c r="C20" s="180">
        <v>0</v>
      </c>
      <c r="D20" s="180">
        <v>0</v>
      </c>
      <c r="E20" s="180">
        <v>0</v>
      </c>
      <c r="F20" s="180">
        <v>0</v>
      </c>
      <c r="G20" s="180">
        <v>0</v>
      </c>
      <c r="H20" s="180">
        <v>0</v>
      </c>
    </row>
    <row r="21" spans="1:8" ht="15.75">
      <c r="A21" s="231">
        <v>17</v>
      </c>
      <c r="B21" s="111" t="s">
        <v>1191</v>
      </c>
      <c r="C21" s="180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</row>
    <row r="22" spans="1:8" ht="30">
      <c r="A22" s="231">
        <v>18</v>
      </c>
      <c r="B22" s="111" t="s">
        <v>1218</v>
      </c>
      <c r="C22" s="180">
        <v>1</v>
      </c>
      <c r="D22" s="180">
        <v>0</v>
      </c>
      <c r="E22" s="180">
        <v>1000</v>
      </c>
      <c r="F22" s="180">
        <v>0</v>
      </c>
      <c r="G22" s="180">
        <v>0</v>
      </c>
      <c r="H22" s="180">
        <v>0</v>
      </c>
    </row>
    <row r="23" spans="1:8" ht="15.75">
      <c r="A23" s="231">
        <v>19</v>
      </c>
      <c r="B23" s="111" t="s">
        <v>1226</v>
      </c>
      <c r="C23" s="180">
        <v>0</v>
      </c>
      <c r="D23" s="180">
        <v>0</v>
      </c>
      <c r="E23" s="180">
        <v>0</v>
      </c>
      <c r="F23" s="180">
        <v>0</v>
      </c>
      <c r="G23" s="180">
        <v>0</v>
      </c>
      <c r="H23" s="180">
        <v>0</v>
      </c>
    </row>
    <row r="24" spans="1:8" ht="15.75">
      <c r="A24" s="231">
        <v>20</v>
      </c>
      <c r="B24" s="111" t="s">
        <v>1227</v>
      </c>
      <c r="C24" s="180">
        <v>0</v>
      </c>
      <c r="D24" s="180">
        <v>0</v>
      </c>
      <c r="E24" s="180">
        <v>0</v>
      </c>
      <c r="F24" s="180">
        <v>0</v>
      </c>
      <c r="G24" s="180">
        <v>0</v>
      </c>
      <c r="H24" s="180">
        <v>0</v>
      </c>
    </row>
    <row r="25" spans="1:8" ht="30">
      <c r="A25" s="231">
        <v>21</v>
      </c>
      <c r="B25" s="111" t="s">
        <v>643</v>
      </c>
      <c r="C25" s="180">
        <v>0</v>
      </c>
      <c r="D25" s="180">
        <v>0</v>
      </c>
      <c r="E25" s="180">
        <v>0</v>
      </c>
      <c r="F25" s="180">
        <v>0</v>
      </c>
      <c r="G25" s="180">
        <v>0</v>
      </c>
      <c r="H25" s="180">
        <v>0</v>
      </c>
    </row>
    <row r="26" spans="1:8" ht="15.75">
      <c r="A26" s="231">
        <v>22</v>
      </c>
      <c r="B26" s="111" t="s">
        <v>1269</v>
      </c>
      <c r="C26" s="180"/>
      <c r="D26" s="180"/>
      <c r="E26" s="180"/>
      <c r="F26" s="180">
        <v>1</v>
      </c>
      <c r="G26" s="180" t="s">
        <v>1873</v>
      </c>
      <c r="H26" s="180">
        <v>100</v>
      </c>
    </row>
    <row r="27" spans="1:8" ht="15.75">
      <c r="A27" s="231">
        <v>23</v>
      </c>
      <c r="B27" s="111" t="s">
        <v>438</v>
      </c>
      <c r="C27" s="180">
        <v>0</v>
      </c>
      <c r="D27" s="180">
        <v>0</v>
      </c>
      <c r="E27" s="180">
        <v>0</v>
      </c>
      <c r="F27" s="180">
        <v>0</v>
      </c>
      <c r="G27" s="180">
        <v>0</v>
      </c>
      <c r="H27" s="180">
        <v>0</v>
      </c>
    </row>
    <row r="28" spans="1:8" ht="15.75">
      <c r="A28" s="231">
        <v>24</v>
      </c>
      <c r="B28" s="111" t="s">
        <v>439</v>
      </c>
      <c r="C28" s="180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</row>
    <row r="29" spans="1:8" ht="15.75">
      <c r="A29" s="231">
        <v>25</v>
      </c>
      <c r="B29" s="111" t="s">
        <v>440</v>
      </c>
      <c r="C29" s="180">
        <v>0</v>
      </c>
      <c r="D29" s="180">
        <v>0</v>
      </c>
      <c r="E29" s="180">
        <v>0</v>
      </c>
      <c r="F29" s="180">
        <v>0</v>
      </c>
      <c r="G29" s="180">
        <v>0</v>
      </c>
      <c r="H29" s="180">
        <v>0</v>
      </c>
    </row>
    <row r="30" spans="1:8" ht="30">
      <c r="A30" s="231">
        <v>26</v>
      </c>
      <c r="B30" s="111" t="s">
        <v>451</v>
      </c>
      <c r="C30" s="180">
        <v>0</v>
      </c>
      <c r="D30" s="180">
        <v>0</v>
      </c>
      <c r="E30" s="180">
        <v>0</v>
      </c>
      <c r="F30" s="180">
        <v>0</v>
      </c>
      <c r="G30" s="180">
        <v>0</v>
      </c>
      <c r="H30" s="180">
        <v>0</v>
      </c>
    </row>
    <row r="31" spans="1:8" ht="15.75">
      <c r="A31" s="231">
        <v>27</v>
      </c>
      <c r="B31" s="183" t="s">
        <v>1361</v>
      </c>
      <c r="C31" s="180"/>
      <c r="D31" s="180"/>
      <c r="E31" s="180"/>
      <c r="F31" s="96">
        <v>1</v>
      </c>
      <c r="G31" s="96">
        <v>900</v>
      </c>
      <c r="H31" s="180"/>
    </row>
    <row r="32" spans="1:8" ht="15.75">
      <c r="A32" s="231">
        <v>28</v>
      </c>
      <c r="B32" s="111" t="s">
        <v>443</v>
      </c>
      <c r="C32" s="180">
        <v>0</v>
      </c>
      <c r="D32" s="180">
        <v>0</v>
      </c>
      <c r="E32" s="180">
        <v>0</v>
      </c>
      <c r="F32" s="180">
        <v>0</v>
      </c>
      <c r="G32" s="180">
        <v>0</v>
      </c>
      <c r="H32" s="180">
        <v>0</v>
      </c>
    </row>
    <row r="33" spans="1:8" ht="15.75">
      <c r="A33" s="231">
        <v>29</v>
      </c>
      <c r="B33" s="111" t="s">
        <v>513</v>
      </c>
      <c r="C33" s="96"/>
      <c r="D33" s="96"/>
      <c r="E33" s="96"/>
      <c r="F33" s="96">
        <v>2</v>
      </c>
      <c r="G33" s="96" t="s">
        <v>1874</v>
      </c>
      <c r="H33" s="96" t="s">
        <v>1215</v>
      </c>
    </row>
    <row r="34" spans="1:8" ht="30">
      <c r="A34" s="231">
        <v>30</v>
      </c>
      <c r="B34" s="111" t="s">
        <v>445</v>
      </c>
      <c r="C34" s="96">
        <v>0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</row>
    <row r="35" spans="1:8" ht="15.75">
      <c r="A35" s="231">
        <v>31</v>
      </c>
      <c r="B35" s="111" t="s">
        <v>552</v>
      </c>
      <c r="C35" s="96">
        <v>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</row>
    <row r="36" spans="1:8" ht="15.75">
      <c r="A36" s="231">
        <v>32</v>
      </c>
      <c r="B36" s="111" t="s">
        <v>453</v>
      </c>
      <c r="C36" s="96">
        <v>0</v>
      </c>
      <c r="D36" s="96">
        <v>0</v>
      </c>
      <c r="E36" s="96">
        <v>0</v>
      </c>
      <c r="F36" s="96">
        <v>0</v>
      </c>
      <c r="G36" s="96">
        <v>0</v>
      </c>
      <c r="H36" s="96">
        <v>0</v>
      </c>
    </row>
    <row r="37" spans="1:8">
      <c r="D37" s="86"/>
      <c r="E37" s="86"/>
      <c r="F37" s="86"/>
      <c r="G37" s="86"/>
      <c r="H37" s="86"/>
    </row>
    <row r="40" spans="1:8">
      <c r="B40" s="277"/>
    </row>
    <row r="41" spans="1:8">
      <c r="A41" s="1284"/>
      <c r="B41" s="1284"/>
      <c r="C41" s="1284"/>
      <c r="D41" s="1284"/>
      <c r="E41" s="1284"/>
      <c r="F41" s="283"/>
      <c r="H41" s="84">
        <v>100</v>
      </c>
    </row>
    <row r="48" spans="1:8">
      <c r="C48" s="84"/>
    </row>
  </sheetData>
  <mergeCells count="5">
    <mergeCell ref="A41:E41"/>
    <mergeCell ref="A1:H1"/>
    <mergeCell ref="A2:B4"/>
    <mergeCell ref="C2:E3"/>
    <mergeCell ref="F2:H3"/>
  </mergeCells>
  <pageMargins left="1.25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6"/>
  <sheetViews>
    <sheetView workbookViewId="0">
      <selection sqref="A1:G1"/>
    </sheetView>
  </sheetViews>
  <sheetFormatPr defaultColWidth="9.140625" defaultRowHeight="15"/>
  <cols>
    <col min="1" max="1" width="6" style="84" customWidth="1"/>
    <col min="2" max="2" width="18" style="84" customWidth="1"/>
    <col min="3" max="3" width="13.28515625" style="86" customWidth="1"/>
    <col min="4" max="4" width="8.7109375" style="86" customWidth="1"/>
    <col min="5" max="5" width="15.28515625" style="86" customWidth="1"/>
    <col min="6" max="6" width="10.85546875" style="86" customWidth="1"/>
    <col min="7" max="7" width="11.140625" style="86" customWidth="1"/>
    <col min="8" max="16384" width="9.140625" style="84"/>
  </cols>
  <sheetData>
    <row r="1" spans="1:7" ht="18.75">
      <c r="A1" s="1240" t="s">
        <v>1982</v>
      </c>
      <c r="B1" s="1240"/>
      <c r="C1" s="1240"/>
      <c r="D1" s="1240"/>
      <c r="E1" s="1240"/>
      <c r="F1" s="1240"/>
      <c r="G1" s="1240"/>
    </row>
    <row r="2" spans="1:7" ht="34.5" customHeight="1">
      <c r="A2" s="1092" t="s">
        <v>216</v>
      </c>
      <c r="B2" s="1092" t="s">
        <v>3</v>
      </c>
      <c r="C2" s="232" t="s">
        <v>23</v>
      </c>
      <c r="D2" s="232" t="s">
        <v>24</v>
      </c>
      <c r="E2" s="232" t="s">
        <v>25</v>
      </c>
      <c r="F2" s="232" t="s">
        <v>26</v>
      </c>
      <c r="G2" s="232" t="s">
        <v>12</v>
      </c>
    </row>
    <row r="3" spans="1:7" ht="15.75">
      <c r="A3" s="231">
        <v>1</v>
      </c>
      <c r="B3" s="111" t="s">
        <v>416</v>
      </c>
      <c r="C3" s="180">
        <v>0</v>
      </c>
      <c r="D3" s="180">
        <v>0</v>
      </c>
      <c r="E3" s="180">
        <v>0</v>
      </c>
      <c r="F3" s="180">
        <v>0</v>
      </c>
      <c r="G3" s="180">
        <v>0</v>
      </c>
    </row>
    <row r="4" spans="1:7" ht="15.75" customHeight="1">
      <c r="A4" s="231">
        <v>2</v>
      </c>
      <c r="B4" s="111" t="s">
        <v>417</v>
      </c>
      <c r="C4" s="180">
        <v>1</v>
      </c>
      <c r="D4" s="180">
        <v>0</v>
      </c>
      <c r="E4" s="180">
        <v>0</v>
      </c>
      <c r="F4" s="180">
        <v>0</v>
      </c>
      <c r="G4" s="180">
        <v>0</v>
      </c>
    </row>
    <row r="5" spans="1:7" ht="15.75">
      <c r="A5" s="231">
        <v>3</v>
      </c>
      <c r="B5" s="237" t="s">
        <v>418</v>
      </c>
      <c r="C5" s="180">
        <v>0</v>
      </c>
      <c r="D5" s="180">
        <v>0</v>
      </c>
      <c r="E5" s="180">
        <v>1</v>
      </c>
      <c r="F5" s="180">
        <v>0</v>
      </c>
      <c r="G5" s="180">
        <v>0</v>
      </c>
    </row>
    <row r="6" spans="1:7" ht="15.75">
      <c r="A6" s="231">
        <v>4</v>
      </c>
      <c r="B6" s="111" t="s">
        <v>419</v>
      </c>
      <c r="C6" s="180">
        <v>0</v>
      </c>
      <c r="D6" s="180">
        <v>0</v>
      </c>
      <c r="E6" s="180">
        <v>3</v>
      </c>
      <c r="F6" s="180">
        <v>0</v>
      </c>
      <c r="G6" s="180">
        <v>0</v>
      </c>
    </row>
    <row r="7" spans="1:7" ht="15.75">
      <c r="A7" s="231">
        <v>5</v>
      </c>
      <c r="B7" s="111" t="s">
        <v>420</v>
      </c>
      <c r="C7" s="180">
        <v>0</v>
      </c>
      <c r="D7" s="180">
        <v>0</v>
      </c>
      <c r="E7" s="180">
        <v>2</v>
      </c>
      <c r="F7" s="180">
        <v>0</v>
      </c>
      <c r="G7" s="180">
        <v>0</v>
      </c>
    </row>
    <row r="8" spans="1:7" ht="15.75">
      <c r="A8" s="231">
        <v>6</v>
      </c>
      <c r="B8" s="111" t="s">
        <v>421</v>
      </c>
      <c r="C8" s="180">
        <v>1</v>
      </c>
      <c r="D8" s="180">
        <v>1</v>
      </c>
      <c r="E8" s="180">
        <v>1</v>
      </c>
      <c r="F8" s="180">
        <v>1</v>
      </c>
      <c r="G8" s="180">
        <v>0</v>
      </c>
    </row>
    <row r="9" spans="1:7" ht="15.75">
      <c r="A9" s="231">
        <v>7</v>
      </c>
      <c r="B9" s="111" t="s">
        <v>422</v>
      </c>
      <c r="C9" s="180">
        <v>0</v>
      </c>
      <c r="D9" s="180">
        <v>0</v>
      </c>
      <c r="E9" s="180">
        <v>0</v>
      </c>
      <c r="F9" s="180">
        <v>0</v>
      </c>
      <c r="G9" s="180">
        <v>0</v>
      </c>
    </row>
    <row r="10" spans="1:7" ht="15.75">
      <c r="A10" s="231">
        <v>8</v>
      </c>
      <c r="B10" s="111" t="s">
        <v>423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</row>
    <row r="11" spans="1:7" ht="15.75">
      <c r="A11" s="231">
        <v>9</v>
      </c>
      <c r="B11" s="111" t="s">
        <v>424</v>
      </c>
      <c r="C11" s="180">
        <v>1</v>
      </c>
      <c r="D11" s="180">
        <v>0</v>
      </c>
      <c r="E11" s="180">
        <v>0</v>
      </c>
      <c r="F11" s="180">
        <v>0</v>
      </c>
      <c r="G11" s="180">
        <v>0</v>
      </c>
    </row>
    <row r="12" spans="1:7" ht="30">
      <c r="A12" s="231">
        <v>10</v>
      </c>
      <c r="B12" s="111" t="s">
        <v>512</v>
      </c>
      <c r="C12" s="180">
        <v>1</v>
      </c>
      <c r="D12" s="180">
        <v>0</v>
      </c>
      <c r="E12" s="180">
        <v>0</v>
      </c>
      <c r="F12" s="180">
        <v>0</v>
      </c>
      <c r="G12" s="180">
        <v>0</v>
      </c>
    </row>
    <row r="13" spans="1:7" ht="15.75">
      <c r="A13" s="231">
        <v>11</v>
      </c>
      <c r="B13" s="111" t="s">
        <v>426</v>
      </c>
      <c r="C13" s="180">
        <v>2</v>
      </c>
      <c r="D13" s="180">
        <v>0</v>
      </c>
      <c r="E13" s="180">
        <v>0</v>
      </c>
      <c r="F13" s="180">
        <v>0</v>
      </c>
      <c r="G13" s="180">
        <v>0</v>
      </c>
    </row>
    <row r="14" spans="1:7" ht="15.75">
      <c r="A14" s="231">
        <v>12</v>
      </c>
      <c r="B14" s="111" t="s">
        <v>427</v>
      </c>
      <c r="C14" s="180">
        <v>1</v>
      </c>
      <c r="D14" s="180">
        <v>0</v>
      </c>
      <c r="E14" s="180">
        <v>0</v>
      </c>
      <c r="F14" s="180">
        <v>0</v>
      </c>
      <c r="G14" s="180">
        <v>0</v>
      </c>
    </row>
    <row r="15" spans="1:7" ht="15.75">
      <c r="A15" s="231">
        <v>13</v>
      </c>
      <c r="B15" s="111" t="s">
        <v>428</v>
      </c>
      <c r="C15" s="180">
        <v>3</v>
      </c>
      <c r="D15" s="180">
        <v>0</v>
      </c>
      <c r="E15" s="180">
        <v>0</v>
      </c>
      <c r="F15" s="180">
        <v>0</v>
      </c>
      <c r="G15" s="180">
        <v>0</v>
      </c>
    </row>
    <row r="16" spans="1:7" ht="15.75">
      <c r="A16" s="231">
        <v>14</v>
      </c>
      <c r="B16" s="111" t="s">
        <v>429</v>
      </c>
      <c r="C16" s="180">
        <v>1</v>
      </c>
      <c r="D16" s="180">
        <v>0</v>
      </c>
      <c r="E16" s="180">
        <v>0</v>
      </c>
      <c r="F16" s="180">
        <v>0</v>
      </c>
      <c r="G16" s="180">
        <v>0</v>
      </c>
    </row>
    <row r="17" spans="1:7" ht="15.75">
      <c r="A17" s="231">
        <v>15</v>
      </c>
      <c r="B17" s="111" t="s">
        <v>430</v>
      </c>
      <c r="C17" s="180">
        <v>2</v>
      </c>
      <c r="D17" s="180">
        <v>0</v>
      </c>
      <c r="E17" s="180">
        <v>0</v>
      </c>
      <c r="F17" s="180">
        <v>0</v>
      </c>
      <c r="G17" s="180">
        <v>0</v>
      </c>
    </row>
    <row r="18" spans="1:7" ht="15.75">
      <c r="A18" s="231">
        <v>16</v>
      </c>
      <c r="B18" s="111" t="s">
        <v>431</v>
      </c>
      <c r="C18" s="180">
        <v>2</v>
      </c>
      <c r="D18" s="180">
        <v>0</v>
      </c>
      <c r="E18" s="180">
        <v>0</v>
      </c>
      <c r="F18" s="180">
        <v>0</v>
      </c>
      <c r="G18" s="180">
        <v>0</v>
      </c>
    </row>
    <row r="19" spans="1:7" ht="15.75">
      <c r="A19" s="231">
        <v>17</v>
      </c>
      <c r="B19" s="111" t="s">
        <v>432</v>
      </c>
      <c r="C19" s="180">
        <v>0</v>
      </c>
      <c r="D19" s="180">
        <v>0</v>
      </c>
      <c r="E19" s="180">
        <v>1</v>
      </c>
      <c r="F19" s="180">
        <v>0</v>
      </c>
      <c r="G19" s="180">
        <v>0</v>
      </c>
    </row>
    <row r="20" spans="1:7" ht="30">
      <c r="A20" s="231">
        <v>18</v>
      </c>
      <c r="B20" s="111" t="s">
        <v>433</v>
      </c>
      <c r="C20" s="180">
        <v>1</v>
      </c>
      <c r="D20" s="180">
        <v>0</v>
      </c>
      <c r="E20" s="180">
        <v>0</v>
      </c>
      <c r="F20" s="180">
        <v>0</v>
      </c>
      <c r="G20" s="180">
        <v>0</v>
      </c>
    </row>
    <row r="21" spans="1:7" ht="15.75">
      <c r="A21" s="231">
        <v>19</v>
      </c>
      <c r="B21" s="111" t="s">
        <v>434</v>
      </c>
      <c r="C21" s="180">
        <v>2</v>
      </c>
      <c r="D21" s="180">
        <v>0</v>
      </c>
      <c r="E21" s="180">
        <v>0</v>
      </c>
      <c r="F21" s="180">
        <v>0</v>
      </c>
      <c r="G21" s="180">
        <v>0</v>
      </c>
    </row>
    <row r="22" spans="1:7" ht="15.75">
      <c r="A22" s="231">
        <v>20</v>
      </c>
      <c r="B22" s="111" t="s">
        <v>435</v>
      </c>
      <c r="C22" s="180">
        <v>2</v>
      </c>
      <c r="D22" s="180">
        <v>0</v>
      </c>
      <c r="E22" s="180">
        <v>0</v>
      </c>
      <c r="F22" s="180">
        <v>0</v>
      </c>
      <c r="G22" s="180">
        <v>0</v>
      </c>
    </row>
    <row r="23" spans="1:7" ht="15.75">
      <c r="A23" s="661"/>
      <c r="B23" s="715" t="s">
        <v>436</v>
      </c>
      <c r="C23" s="180">
        <v>1</v>
      </c>
      <c r="D23" s="180">
        <v>0</v>
      </c>
      <c r="E23" s="180">
        <v>2</v>
      </c>
      <c r="F23" s="180">
        <v>0</v>
      </c>
      <c r="G23" s="180">
        <v>0</v>
      </c>
    </row>
    <row r="24" spans="1:7" ht="15.75">
      <c r="A24" s="231">
        <v>22</v>
      </c>
      <c r="B24" s="111" t="s">
        <v>437</v>
      </c>
      <c r="C24" s="180">
        <v>2</v>
      </c>
      <c r="D24" s="180">
        <v>0</v>
      </c>
      <c r="E24" s="180">
        <v>0</v>
      </c>
      <c r="F24" s="180">
        <v>0</v>
      </c>
      <c r="G24" s="180">
        <v>0</v>
      </c>
    </row>
    <row r="25" spans="1:7" ht="15.75">
      <c r="A25" s="231">
        <v>23</v>
      </c>
      <c r="B25" s="111" t="s">
        <v>438</v>
      </c>
      <c r="C25" s="180">
        <v>4</v>
      </c>
      <c r="D25" s="180">
        <v>0</v>
      </c>
      <c r="E25" s="180">
        <v>0</v>
      </c>
      <c r="F25" s="180">
        <v>0</v>
      </c>
      <c r="G25" s="180">
        <v>0</v>
      </c>
    </row>
    <row r="26" spans="1:7" ht="15.75">
      <c r="A26" s="231">
        <v>24</v>
      </c>
      <c r="B26" s="111" t="s">
        <v>439</v>
      </c>
      <c r="C26" s="278">
        <v>1</v>
      </c>
      <c r="D26" s="180">
        <v>0</v>
      </c>
      <c r="E26" s="180">
        <v>0</v>
      </c>
      <c r="F26" s="180">
        <v>0</v>
      </c>
      <c r="G26" s="180">
        <v>0</v>
      </c>
    </row>
    <row r="27" spans="1:7" ht="19.5" customHeight="1">
      <c r="A27" s="231">
        <v>25</v>
      </c>
      <c r="B27" s="111" t="s">
        <v>440</v>
      </c>
      <c r="C27" s="96">
        <v>1</v>
      </c>
      <c r="D27" s="180">
        <v>0</v>
      </c>
      <c r="E27" s="180">
        <v>0</v>
      </c>
      <c r="F27" s="180">
        <v>0</v>
      </c>
      <c r="G27" s="180">
        <v>0</v>
      </c>
    </row>
    <row r="28" spans="1:7" ht="30">
      <c r="A28" s="231">
        <v>26</v>
      </c>
      <c r="B28" s="111" t="s">
        <v>451</v>
      </c>
      <c r="C28" s="96">
        <v>0</v>
      </c>
      <c r="D28" s="96">
        <v>0</v>
      </c>
      <c r="E28" s="96">
        <v>0</v>
      </c>
      <c r="F28" s="96">
        <v>1</v>
      </c>
      <c r="G28" s="180">
        <v>0</v>
      </c>
    </row>
    <row r="29" spans="1:7" ht="15.75">
      <c r="A29" s="231">
        <v>27</v>
      </c>
      <c r="B29" s="183" t="s">
        <v>1361</v>
      </c>
      <c r="C29" s="96">
        <v>4</v>
      </c>
      <c r="D29" s="96">
        <v>0</v>
      </c>
      <c r="E29" s="96">
        <v>0</v>
      </c>
      <c r="F29" s="96">
        <v>0</v>
      </c>
      <c r="G29" s="96">
        <v>0</v>
      </c>
    </row>
    <row r="30" spans="1:7" ht="15.75">
      <c r="A30" s="231">
        <v>28</v>
      </c>
      <c r="B30" s="111" t="s">
        <v>443</v>
      </c>
      <c r="C30" s="96">
        <v>2</v>
      </c>
      <c r="D30" s="96">
        <v>0</v>
      </c>
      <c r="E30" s="96">
        <v>0</v>
      </c>
      <c r="F30" s="96">
        <v>0</v>
      </c>
      <c r="G30" s="96">
        <v>0</v>
      </c>
    </row>
    <row r="31" spans="1:7" ht="15.75">
      <c r="A31" s="231">
        <v>29</v>
      </c>
      <c r="B31" s="111" t="s">
        <v>513</v>
      </c>
      <c r="C31" s="96">
        <v>0</v>
      </c>
      <c r="D31" s="96">
        <v>0</v>
      </c>
      <c r="E31" s="96">
        <v>0</v>
      </c>
      <c r="F31" s="96">
        <v>0</v>
      </c>
      <c r="G31" s="96">
        <v>1</v>
      </c>
    </row>
    <row r="32" spans="1:7" ht="30">
      <c r="A32" s="231">
        <v>30</v>
      </c>
      <c r="B32" s="111" t="s">
        <v>445</v>
      </c>
      <c r="C32" s="96">
        <v>2</v>
      </c>
      <c r="D32" s="96">
        <v>0</v>
      </c>
      <c r="E32" s="96">
        <v>0</v>
      </c>
      <c r="F32" s="96">
        <v>0</v>
      </c>
      <c r="G32" s="279" t="s">
        <v>1708</v>
      </c>
    </row>
    <row r="33" spans="1:7" ht="15.75">
      <c r="A33" s="231">
        <v>31</v>
      </c>
      <c r="B33" s="111" t="s">
        <v>552</v>
      </c>
      <c r="C33" s="96">
        <v>0</v>
      </c>
      <c r="D33" s="96">
        <v>0</v>
      </c>
      <c r="E33" s="96">
        <v>0</v>
      </c>
      <c r="F33" s="96">
        <v>0</v>
      </c>
      <c r="G33" s="96">
        <v>0</v>
      </c>
    </row>
    <row r="34" spans="1:7" ht="15.75">
      <c r="A34" s="231">
        <v>32</v>
      </c>
      <c r="B34" s="111" t="s">
        <v>453</v>
      </c>
      <c r="C34" s="96">
        <v>2</v>
      </c>
      <c r="D34" s="96">
        <v>0</v>
      </c>
      <c r="E34" s="96">
        <v>0</v>
      </c>
      <c r="F34" s="96">
        <v>0</v>
      </c>
      <c r="G34" s="96">
        <v>0</v>
      </c>
    </row>
    <row r="35" spans="1:7">
      <c r="A35" s="1172" t="s">
        <v>10</v>
      </c>
      <c r="B35" s="1172"/>
      <c r="C35" s="281">
        <f>SUM(C3:C34)</f>
        <v>39</v>
      </c>
      <c r="D35" s="281">
        <f>SUM(D3:D34)</f>
        <v>1</v>
      </c>
      <c r="E35" s="281">
        <f>SUM(E3:E34)</f>
        <v>10</v>
      </c>
      <c r="F35" s="281">
        <f>SUM(F3:F34)</f>
        <v>2</v>
      </c>
      <c r="G35" s="281">
        <f>SUM(G3:G34)</f>
        <v>1</v>
      </c>
    </row>
    <row r="36" spans="1:7">
      <c r="C36" s="189"/>
      <c r="D36" s="189"/>
      <c r="E36" s="189"/>
      <c r="F36" s="189"/>
      <c r="G36" s="189"/>
    </row>
    <row r="41" spans="1:7">
      <c r="A41" s="277"/>
    </row>
    <row r="42" spans="1:7">
      <c r="G42" s="89"/>
    </row>
    <row r="46" spans="1:7">
      <c r="G46" s="85">
        <v>101</v>
      </c>
    </row>
  </sheetData>
  <mergeCells count="3">
    <mergeCell ref="A2:B2"/>
    <mergeCell ref="A1:G1"/>
    <mergeCell ref="A35:B35"/>
  </mergeCells>
  <pageMargins left="1.25" right="0.45" top="0.5" bottom="0.5" header="0" footer="0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topLeftCell="A40" workbookViewId="0">
      <selection activeCell="G77" sqref="G77"/>
    </sheetView>
  </sheetViews>
  <sheetFormatPr defaultColWidth="9.140625" defaultRowHeight="15"/>
  <cols>
    <col min="1" max="1" width="14.140625" style="84" customWidth="1"/>
    <col min="2" max="2" width="14" style="84" customWidth="1"/>
    <col min="3" max="3" width="18.5703125" style="84" customWidth="1"/>
    <col min="4" max="4" width="7.5703125" style="84" customWidth="1"/>
    <col min="5" max="5" width="9" style="84" customWidth="1"/>
    <col min="6" max="6" width="8" style="84" customWidth="1"/>
    <col min="7" max="7" width="8.7109375" style="84" customWidth="1"/>
    <col min="8" max="8" width="3.7109375" style="84" customWidth="1"/>
    <col min="9" max="9" width="2.5703125" style="84" customWidth="1"/>
    <col min="10" max="10" width="3.5703125" style="84" customWidth="1"/>
    <col min="11" max="11" width="4.140625" style="84" customWidth="1"/>
    <col min="12" max="12" width="5.28515625" style="84" customWidth="1"/>
    <col min="13" max="13" width="3.85546875" style="84" customWidth="1"/>
    <col min="14" max="14" width="3.7109375" style="84" customWidth="1"/>
    <col min="15" max="15" width="3.85546875" style="84" customWidth="1"/>
    <col min="16" max="16" width="4.85546875" style="84" customWidth="1"/>
    <col min="17" max="16384" width="9.140625" style="84"/>
  </cols>
  <sheetData>
    <row r="1" spans="1:18" ht="18.75" customHeight="1">
      <c r="A1" s="1288" t="s">
        <v>717</v>
      </c>
      <c r="B1" s="1288"/>
      <c r="C1" s="1288"/>
      <c r="D1" s="1288"/>
      <c r="E1" s="1288"/>
      <c r="F1" s="1288"/>
      <c r="G1" s="1288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61.5" customHeight="1">
      <c r="A2" s="232" t="s">
        <v>711</v>
      </c>
      <c r="B2" s="232" t="s">
        <v>357</v>
      </c>
      <c r="C2" s="232" t="s">
        <v>361</v>
      </c>
      <c r="D2" s="232" t="s">
        <v>358</v>
      </c>
      <c r="E2" s="232" t="s">
        <v>359</v>
      </c>
      <c r="F2" s="232" t="s">
        <v>360</v>
      </c>
      <c r="G2" s="232" t="s">
        <v>215</v>
      </c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18" ht="28.5" customHeight="1">
      <c r="A3" s="111" t="s">
        <v>416</v>
      </c>
      <c r="B3" s="272" t="s">
        <v>1635</v>
      </c>
      <c r="C3" s="272" t="s">
        <v>1636</v>
      </c>
      <c r="D3" s="113">
        <v>0</v>
      </c>
      <c r="E3" s="272">
        <v>36000</v>
      </c>
      <c r="F3" s="272">
        <v>0</v>
      </c>
      <c r="G3" s="273" t="s">
        <v>1578</v>
      </c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18" ht="28.5" customHeight="1">
      <c r="A4" s="111" t="s">
        <v>417</v>
      </c>
      <c r="B4" s="272" t="s">
        <v>976</v>
      </c>
      <c r="C4" s="272" t="s">
        <v>976</v>
      </c>
      <c r="D4" s="272" t="s">
        <v>976</v>
      </c>
      <c r="E4" s="272" t="s">
        <v>976</v>
      </c>
      <c r="F4" s="272" t="s">
        <v>976</v>
      </c>
      <c r="G4" s="272" t="s">
        <v>976</v>
      </c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</row>
    <row r="5" spans="1:18" ht="17.25" customHeight="1">
      <c r="A5" s="111" t="s">
        <v>418</v>
      </c>
      <c r="B5" s="272" t="s">
        <v>976</v>
      </c>
      <c r="C5" s="272" t="s">
        <v>976</v>
      </c>
      <c r="D5" s="272" t="s">
        <v>976</v>
      </c>
      <c r="E5" s="272" t="s">
        <v>976</v>
      </c>
      <c r="F5" s="272" t="s">
        <v>976</v>
      </c>
      <c r="G5" s="272" t="s">
        <v>976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</row>
    <row r="6" spans="1:18" ht="48.75" customHeight="1">
      <c r="A6" s="111" t="s">
        <v>419</v>
      </c>
      <c r="B6" s="274" t="s">
        <v>712</v>
      </c>
      <c r="C6" s="237" t="s">
        <v>713</v>
      </c>
      <c r="D6" s="237"/>
      <c r="E6" s="237"/>
      <c r="F6" s="237"/>
      <c r="G6" s="635" t="s">
        <v>1579</v>
      </c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</row>
    <row r="7" spans="1:18" ht="62.25" customHeight="1">
      <c r="A7" s="111" t="s">
        <v>420</v>
      </c>
      <c r="B7" s="274" t="s">
        <v>714</v>
      </c>
      <c r="C7" s="237" t="s">
        <v>715</v>
      </c>
      <c r="D7" s="237"/>
      <c r="E7" s="237"/>
      <c r="F7" s="237"/>
      <c r="G7" s="635" t="s">
        <v>1579</v>
      </c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</row>
    <row r="8" spans="1:18" ht="46.5" customHeight="1">
      <c r="A8" s="111" t="s">
        <v>421</v>
      </c>
      <c r="B8" s="274" t="s">
        <v>1576</v>
      </c>
      <c r="C8" s="274" t="s">
        <v>1577</v>
      </c>
      <c r="D8" s="274"/>
      <c r="E8" s="274">
        <v>15000</v>
      </c>
      <c r="F8" s="274" t="s">
        <v>1512</v>
      </c>
      <c r="G8" s="273" t="s">
        <v>1578</v>
      </c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</row>
    <row r="9" spans="1:18" ht="18.75" customHeight="1">
      <c r="A9" s="111" t="s">
        <v>422</v>
      </c>
      <c r="B9" s="275" t="s">
        <v>976</v>
      </c>
      <c r="C9" s="275" t="s">
        <v>976</v>
      </c>
      <c r="D9" s="275" t="s">
        <v>976</v>
      </c>
      <c r="E9" s="275" t="s">
        <v>976</v>
      </c>
      <c r="F9" s="275" t="s">
        <v>976</v>
      </c>
      <c r="G9" s="275" t="s">
        <v>976</v>
      </c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</row>
    <row r="10" spans="1:18" ht="14.25" customHeight="1">
      <c r="A10" s="111" t="s">
        <v>423</v>
      </c>
      <c r="B10" s="275" t="s">
        <v>976</v>
      </c>
      <c r="C10" s="275" t="s">
        <v>976</v>
      </c>
      <c r="D10" s="275" t="s">
        <v>976</v>
      </c>
      <c r="E10" s="275" t="s">
        <v>976</v>
      </c>
      <c r="F10" s="275" t="s">
        <v>976</v>
      </c>
      <c r="G10" s="275" t="s">
        <v>976</v>
      </c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</row>
    <row r="11" spans="1:18" ht="18.75" customHeight="1">
      <c r="A11" s="111" t="s">
        <v>424</v>
      </c>
      <c r="B11" s="275" t="s">
        <v>976</v>
      </c>
      <c r="C11" s="275" t="s">
        <v>976</v>
      </c>
      <c r="D11" s="275" t="s">
        <v>976</v>
      </c>
      <c r="E11" s="275" t="s">
        <v>976</v>
      </c>
      <c r="F11" s="275" t="s">
        <v>976</v>
      </c>
      <c r="G11" s="275" t="s">
        <v>976</v>
      </c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</row>
    <row r="12" spans="1:18" ht="13.5" customHeight="1">
      <c r="A12" s="111" t="s">
        <v>512</v>
      </c>
      <c r="B12" s="275" t="s">
        <v>976</v>
      </c>
      <c r="C12" s="275" t="s">
        <v>976</v>
      </c>
      <c r="D12" s="275" t="s">
        <v>976</v>
      </c>
      <c r="E12" s="275" t="s">
        <v>976</v>
      </c>
      <c r="F12" s="275" t="s">
        <v>976</v>
      </c>
      <c r="G12" s="275" t="s">
        <v>976</v>
      </c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</row>
    <row r="13" spans="1:18" ht="16.5" customHeight="1">
      <c r="A13" s="111" t="s">
        <v>426</v>
      </c>
      <c r="B13" s="275" t="s">
        <v>976</v>
      </c>
      <c r="C13" s="275" t="s">
        <v>976</v>
      </c>
      <c r="D13" s="275" t="s">
        <v>976</v>
      </c>
      <c r="E13" s="275" t="s">
        <v>976</v>
      </c>
      <c r="F13" s="275" t="s">
        <v>976</v>
      </c>
      <c r="G13" s="275" t="s">
        <v>976</v>
      </c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</row>
    <row r="14" spans="1:18" ht="15.75" customHeight="1">
      <c r="A14" s="111" t="s">
        <v>427</v>
      </c>
      <c r="B14" s="275" t="s">
        <v>976</v>
      </c>
      <c r="C14" s="275" t="s">
        <v>976</v>
      </c>
      <c r="D14" s="275" t="s">
        <v>976</v>
      </c>
      <c r="E14" s="275" t="s">
        <v>976</v>
      </c>
      <c r="F14" s="275" t="s">
        <v>976</v>
      </c>
      <c r="G14" s="275" t="s">
        <v>976</v>
      </c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</row>
    <row r="15" spans="1:18" ht="15.75" customHeight="1">
      <c r="A15" s="111" t="s">
        <v>428</v>
      </c>
      <c r="B15" s="275" t="s">
        <v>976</v>
      </c>
      <c r="C15" s="275" t="s">
        <v>976</v>
      </c>
      <c r="D15" s="275" t="s">
        <v>976</v>
      </c>
      <c r="E15" s="275" t="s">
        <v>976</v>
      </c>
      <c r="F15" s="275" t="s">
        <v>976</v>
      </c>
      <c r="G15" s="275" t="s">
        <v>976</v>
      </c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</row>
    <row r="16" spans="1:18" ht="15.75" customHeight="1">
      <c r="A16" s="111" t="s">
        <v>429</v>
      </c>
      <c r="B16" s="275" t="s">
        <v>976</v>
      </c>
      <c r="C16" s="275" t="s">
        <v>976</v>
      </c>
      <c r="D16" s="275" t="s">
        <v>976</v>
      </c>
      <c r="E16" s="275" t="s">
        <v>976</v>
      </c>
      <c r="F16" s="275" t="s">
        <v>976</v>
      </c>
      <c r="G16" s="275" t="s">
        <v>976</v>
      </c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</row>
    <row r="17" spans="1:18" ht="15.75" customHeight="1">
      <c r="A17" s="111" t="s">
        <v>430</v>
      </c>
      <c r="B17" s="275" t="s">
        <v>976</v>
      </c>
      <c r="C17" s="275" t="s">
        <v>976</v>
      </c>
      <c r="D17" s="275" t="s">
        <v>976</v>
      </c>
      <c r="E17" s="275" t="s">
        <v>976</v>
      </c>
      <c r="F17" s="275" t="s">
        <v>976</v>
      </c>
      <c r="G17" s="275" t="s">
        <v>976</v>
      </c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</row>
    <row r="18" spans="1:18" ht="15.75" customHeight="1">
      <c r="A18" s="111" t="s">
        <v>431</v>
      </c>
      <c r="B18" s="275" t="s">
        <v>976</v>
      </c>
      <c r="C18" s="275" t="s">
        <v>976</v>
      </c>
      <c r="D18" s="275" t="s">
        <v>976</v>
      </c>
      <c r="E18" s="275" t="s">
        <v>976</v>
      </c>
      <c r="F18" s="275" t="s">
        <v>976</v>
      </c>
      <c r="G18" s="275" t="s">
        <v>976</v>
      </c>
      <c r="H18" s="271"/>
      <c r="I18" s="271"/>
      <c r="J18" s="271"/>
      <c r="K18" s="271"/>
      <c r="L18" s="271"/>
      <c r="M18" s="271"/>
      <c r="N18" s="271"/>
      <c r="O18" s="271"/>
      <c r="P18" s="271"/>
      <c r="Q18" s="271"/>
      <c r="R18" s="271"/>
    </row>
    <row r="19" spans="1:18" ht="15.75" customHeight="1">
      <c r="A19" s="111" t="s">
        <v>432</v>
      </c>
      <c r="B19" s="275" t="s">
        <v>976</v>
      </c>
      <c r="C19" s="275" t="s">
        <v>976</v>
      </c>
      <c r="D19" s="275" t="s">
        <v>976</v>
      </c>
      <c r="E19" s="275" t="s">
        <v>976</v>
      </c>
      <c r="F19" s="275" t="s">
        <v>976</v>
      </c>
      <c r="G19" s="275" t="s">
        <v>976</v>
      </c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</row>
    <row r="20" spans="1:18" ht="17.25" customHeight="1">
      <c r="A20" s="111" t="s">
        <v>433</v>
      </c>
      <c r="B20" s="275" t="s">
        <v>976</v>
      </c>
      <c r="C20" s="275" t="s">
        <v>976</v>
      </c>
      <c r="D20" s="275" t="s">
        <v>976</v>
      </c>
      <c r="E20" s="275" t="s">
        <v>976</v>
      </c>
      <c r="F20" s="275" t="s">
        <v>976</v>
      </c>
      <c r="G20" s="275" t="s">
        <v>976</v>
      </c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71"/>
    </row>
    <row r="21" spans="1:18" ht="15" customHeight="1">
      <c r="A21" s="111" t="s">
        <v>434</v>
      </c>
      <c r="B21" s="275" t="s">
        <v>976</v>
      </c>
      <c r="C21" s="275" t="s">
        <v>976</v>
      </c>
      <c r="D21" s="275" t="s">
        <v>976</v>
      </c>
      <c r="E21" s="275" t="s">
        <v>976</v>
      </c>
      <c r="F21" s="275" t="s">
        <v>976</v>
      </c>
      <c r="G21" s="275" t="s">
        <v>976</v>
      </c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</row>
    <row r="22" spans="1:18" ht="15.75" customHeight="1">
      <c r="A22" s="111" t="s">
        <v>435</v>
      </c>
      <c r="B22" s="275" t="s">
        <v>976</v>
      </c>
      <c r="C22" s="275" t="s">
        <v>976</v>
      </c>
      <c r="D22" s="275" t="s">
        <v>976</v>
      </c>
      <c r="E22" s="275" t="s">
        <v>976</v>
      </c>
      <c r="F22" s="275" t="s">
        <v>976</v>
      </c>
      <c r="G22" s="275" t="s">
        <v>976</v>
      </c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</row>
    <row r="23" spans="1:18" ht="15" customHeight="1">
      <c r="A23" s="111" t="s">
        <v>436</v>
      </c>
      <c r="B23" s="275" t="s">
        <v>976</v>
      </c>
      <c r="C23" s="275" t="s">
        <v>976</v>
      </c>
      <c r="D23" s="275" t="s">
        <v>976</v>
      </c>
      <c r="E23" s="275" t="s">
        <v>976</v>
      </c>
      <c r="F23" s="275" t="s">
        <v>976</v>
      </c>
      <c r="G23" s="275" t="s">
        <v>976</v>
      </c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71"/>
    </row>
    <row r="24" spans="1:18" ht="15" customHeight="1">
      <c r="A24" s="111" t="s">
        <v>437</v>
      </c>
      <c r="B24" s="275" t="s">
        <v>976</v>
      </c>
      <c r="C24" s="275" t="s">
        <v>976</v>
      </c>
      <c r="D24" s="275" t="s">
        <v>976</v>
      </c>
      <c r="E24" s="275" t="s">
        <v>976</v>
      </c>
      <c r="F24" s="275" t="s">
        <v>976</v>
      </c>
      <c r="G24" s="275" t="s">
        <v>976</v>
      </c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</row>
    <row r="25" spans="1:18" ht="15.75" customHeight="1">
      <c r="A25" s="111" t="s">
        <v>438</v>
      </c>
      <c r="B25" s="275" t="s">
        <v>976</v>
      </c>
      <c r="C25" s="275" t="s">
        <v>976</v>
      </c>
      <c r="D25" s="275" t="s">
        <v>976</v>
      </c>
      <c r="E25" s="275" t="s">
        <v>976</v>
      </c>
      <c r="F25" s="275" t="s">
        <v>976</v>
      </c>
      <c r="G25" s="275" t="s">
        <v>976</v>
      </c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</row>
    <row r="26" spans="1:18">
      <c r="A26" s="111" t="s">
        <v>439</v>
      </c>
      <c r="B26" s="275" t="s">
        <v>976</v>
      </c>
      <c r="C26" s="275" t="s">
        <v>976</v>
      </c>
      <c r="D26" s="275" t="s">
        <v>976</v>
      </c>
      <c r="E26" s="275" t="s">
        <v>976</v>
      </c>
      <c r="F26" s="275" t="s">
        <v>976</v>
      </c>
      <c r="G26" s="275" t="s">
        <v>976</v>
      </c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</row>
    <row r="27" spans="1:18" ht="30">
      <c r="A27" s="111" t="s">
        <v>440</v>
      </c>
      <c r="B27" s="275" t="s">
        <v>976</v>
      </c>
      <c r="C27" s="275" t="s">
        <v>976</v>
      </c>
      <c r="D27" s="275" t="s">
        <v>976</v>
      </c>
      <c r="E27" s="275" t="s">
        <v>976</v>
      </c>
      <c r="F27" s="275" t="s">
        <v>976</v>
      </c>
      <c r="G27" s="275" t="s">
        <v>976</v>
      </c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</row>
    <row r="28" spans="1:18" ht="30">
      <c r="A28" s="111" t="s">
        <v>451</v>
      </c>
      <c r="B28" s="275" t="s">
        <v>976</v>
      </c>
      <c r="C28" s="275" t="s">
        <v>976</v>
      </c>
      <c r="D28" s="275" t="s">
        <v>976</v>
      </c>
      <c r="E28" s="275" t="s">
        <v>976</v>
      </c>
      <c r="F28" s="275" t="s">
        <v>976</v>
      </c>
      <c r="G28" s="275" t="s">
        <v>976</v>
      </c>
    </row>
    <row r="29" spans="1:18" ht="60">
      <c r="A29" s="1289" t="s">
        <v>452</v>
      </c>
      <c r="B29" s="643" t="s">
        <v>1590</v>
      </c>
      <c r="C29" s="643"/>
      <c r="D29" s="643"/>
      <c r="E29" s="643"/>
      <c r="F29" s="643"/>
      <c r="G29" s="640"/>
    </row>
    <row r="30" spans="1:18" ht="60">
      <c r="A30" s="1290"/>
      <c r="B30" s="643" t="s">
        <v>1591</v>
      </c>
      <c r="C30" s="643"/>
      <c r="D30" s="643"/>
      <c r="E30" s="643"/>
      <c r="F30" s="643"/>
      <c r="G30" s="640"/>
    </row>
    <row r="31" spans="1:18">
      <c r="A31" s="1291"/>
      <c r="B31" s="274" t="s">
        <v>1589</v>
      </c>
      <c r="C31" s="274"/>
      <c r="D31" s="274"/>
      <c r="E31" s="274"/>
      <c r="F31" s="274"/>
      <c r="G31" s="273"/>
    </row>
    <row r="32" spans="1:18" ht="30">
      <c r="A32" s="111" t="s">
        <v>443</v>
      </c>
      <c r="B32" s="274" t="s">
        <v>976</v>
      </c>
      <c r="C32" s="832" t="s">
        <v>976</v>
      </c>
      <c r="D32" s="832" t="s">
        <v>976</v>
      </c>
      <c r="E32" s="832" t="s">
        <v>976</v>
      </c>
      <c r="F32" s="832" t="s">
        <v>976</v>
      </c>
      <c r="G32" s="832" t="s">
        <v>976</v>
      </c>
    </row>
    <row r="33" spans="1:7" ht="45">
      <c r="A33" s="111" t="s">
        <v>513</v>
      </c>
      <c r="B33" s="274" t="s">
        <v>1608</v>
      </c>
      <c r="C33" s="274" t="s">
        <v>1609</v>
      </c>
      <c r="D33" s="274"/>
      <c r="E33" s="274">
        <v>5000</v>
      </c>
      <c r="F33" s="274"/>
      <c r="G33" s="273"/>
    </row>
    <row r="34" spans="1:7" ht="45">
      <c r="A34" s="111" t="s">
        <v>445</v>
      </c>
      <c r="B34" s="274" t="s">
        <v>976</v>
      </c>
      <c r="C34" s="832" t="s">
        <v>976</v>
      </c>
      <c r="D34" s="832" t="s">
        <v>976</v>
      </c>
      <c r="E34" s="832" t="s">
        <v>976</v>
      </c>
      <c r="F34" s="832" t="s">
        <v>976</v>
      </c>
      <c r="G34" s="832" t="s">
        <v>976</v>
      </c>
    </row>
    <row r="35" spans="1:7" ht="45">
      <c r="A35" s="111" t="s">
        <v>552</v>
      </c>
      <c r="B35" s="274" t="s">
        <v>714</v>
      </c>
      <c r="C35" s="274" t="s">
        <v>1541</v>
      </c>
      <c r="D35" s="274" t="s">
        <v>1542</v>
      </c>
      <c r="E35" s="274">
        <v>2000</v>
      </c>
      <c r="F35" s="622" t="s">
        <v>976</v>
      </c>
      <c r="G35" s="273">
        <v>38</v>
      </c>
    </row>
    <row r="36" spans="1:7" ht="30">
      <c r="A36" s="828" t="s">
        <v>453</v>
      </c>
      <c r="B36" s="275" t="s">
        <v>976</v>
      </c>
      <c r="C36" s="275" t="s">
        <v>976</v>
      </c>
      <c r="D36" s="275" t="s">
        <v>976</v>
      </c>
      <c r="E36" s="275" t="s">
        <v>976</v>
      </c>
      <c r="F36" s="275" t="s">
        <v>976</v>
      </c>
      <c r="G36" s="275" t="s">
        <v>976</v>
      </c>
    </row>
    <row r="37" spans="1:7">
      <c r="A37" s="131"/>
      <c r="B37" s="850"/>
      <c r="C37" s="850"/>
      <c r="D37" s="850"/>
      <c r="E37" s="850"/>
      <c r="F37" s="850"/>
      <c r="G37" s="850"/>
    </row>
    <row r="68" spans="7:7">
      <c r="G68" s="84">
        <v>103</v>
      </c>
    </row>
  </sheetData>
  <mergeCells count="2">
    <mergeCell ref="A1:G1"/>
    <mergeCell ref="A29:A31"/>
  </mergeCells>
  <pageMargins left="1.2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C5" sqref="C5:P26"/>
    </sheetView>
  </sheetViews>
  <sheetFormatPr defaultColWidth="9.140625" defaultRowHeight="15"/>
  <cols>
    <col min="1" max="1" width="28.7109375" style="75" customWidth="1"/>
    <col min="2" max="2" width="38.42578125" style="75" customWidth="1"/>
    <col min="3" max="3" width="7.140625" style="75" customWidth="1"/>
    <col min="4" max="4" width="5.28515625" style="75" customWidth="1"/>
    <col min="5" max="6" width="4.28515625" style="75" customWidth="1"/>
    <col min="7" max="7" width="5" style="75" customWidth="1"/>
    <col min="8" max="8" width="4.28515625" style="75" customWidth="1"/>
    <col min="9" max="9" width="3.140625" style="75" customWidth="1"/>
    <col min="10" max="10" width="4.140625" style="75" customWidth="1"/>
    <col min="11" max="12" width="5.28515625" style="75" customWidth="1"/>
    <col min="13" max="13" width="4.42578125" style="75" customWidth="1"/>
    <col min="14" max="14" width="4.28515625" style="75" customWidth="1"/>
    <col min="15" max="15" width="3.42578125" style="75" customWidth="1"/>
    <col min="16" max="16" width="4.140625" style="75" customWidth="1"/>
    <col min="17" max="16384" width="9.140625" style="75"/>
  </cols>
  <sheetData>
    <row r="1" spans="1:16" ht="18.75">
      <c r="A1" s="1292" t="s">
        <v>821</v>
      </c>
      <c r="B1" s="1293"/>
    </row>
    <row r="2" spans="1:16">
      <c r="A2" s="1294" t="s">
        <v>819</v>
      </c>
      <c r="B2" s="1294" t="s">
        <v>820</v>
      </c>
      <c r="C2" s="902" t="s">
        <v>821</v>
      </c>
      <c r="D2" s="902"/>
      <c r="E2" s="902"/>
      <c r="F2" s="902"/>
      <c r="G2" s="902"/>
      <c r="H2" s="902"/>
      <c r="I2" s="902"/>
      <c r="J2" s="902"/>
      <c r="K2" s="902"/>
      <c r="L2" s="902"/>
      <c r="M2" s="902"/>
      <c r="N2" s="902"/>
      <c r="O2" s="902"/>
      <c r="P2" s="1295" t="s">
        <v>10</v>
      </c>
    </row>
    <row r="3" spans="1:16">
      <c r="A3" s="1294"/>
      <c r="B3" s="1294"/>
      <c r="C3" s="902" t="s">
        <v>111</v>
      </c>
      <c r="D3" s="902"/>
      <c r="E3" s="902"/>
      <c r="F3" s="902"/>
      <c r="G3" s="902" t="s">
        <v>112</v>
      </c>
      <c r="H3" s="902"/>
      <c r="I3" s="902"/>
      <c r="J3" s="902"/>
      <c r="K3" s="902" t="s">
        <v>822</v>
      </c>
      <c r="L3" s="902"/>
      <c r="M3" s="902"/>
      <c r="N3" s="902"/>
      <c r="O3" s="902"/>
      <c r="P3" s="1295"/>
    </row>
    <row r="4" spans="1:16" ht="102" customHeight="1">
      <c r="A4" s="1294"/>
      <c r="B4" s="1294"/>
      <c r="C4" s="269" t="s">
        <v>120</v>
      </c>
      <c r="D4" s="269" t="s">
        <v>121</v>
      </c>
      <c r="E4" s="269" t="s">
        <v>827</v>
      </c>
      <c r="F4" s="270" t="s">
        <v>823</v>
      </c>
      <c r="G4" s="269" t="s">
        <v>120</v>
      </c>
      <c r="H4" s="269" t="s">
        <v>121</v>
      </c>
      <c r="I4" s="269" t="s">
        <v>827</v>
      </c>
      <c r="J4" s="270" t="s">
        <v>823</v>
      </c>
      <c r="K4" s="269" t="s">
        <v>498</v>
      </c>
      <c r="L4" s="269" t="s">
        <v>824</v>
      </c>
      <c r="M4" s="269" t="s">
        <v>825</v>
      </c>
      <c r="N4" s="269" t="s">
        <v>826</v>
      </c>
      <c r="O4" s="269" t="s">
        <v>12</v>
      </c>
      <c r="P4" s="1295"/>
    </row>
    <row r="5" spans="1:16" ht="14.1" customHeight="1">
      <c r="A5" s="268"/>
      <c r="B5" s="575" t="s">
        <v>846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ht="14.1" customHeight="1">
      <c r="A6" s="268"/>
      <c r="B6" s="575" t="s">
        <v>847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</row>
    <row r="7" spans="1:16" ht="14.1" customHeight="1">
      <c r="A7" s="268"/>
      <c r="B7" s="575" t="s">
        <v>848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</row>
    <row r="8" spans="1:16" ht="14.1" customHeight="1">
      <c r="A8" s="268"/>
      <c r="B8" s="575" t="s">
        <v>849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</row>
    <row r="9" spans="1:16" ht="14.1" customHeight="1">
      <c r="A9" s="268"/>
      <c r="B9" s="575" t="s">
        <v>828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</row>
    <row r="10" spans="1:16" ht="14.1" customHeight="1">
      <c r="A10" s="268"/>
      <c r="B10" s="575" t="s">
        <v>844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</row>
    <row r="11" spans="1:16" ht="14.1" customHeight="1">
      <c r="A11" s="268"/>
      <c r="B11" s="575" t="s">
        <v>829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</row>
    <row r="12" spans="1:16" ht="14.1" customHeight="1">
      <c r="A12" s="268"/>
      <c r="B12" s="575" t="s">
        <v>830</v>
      </c>
      <c r="C12" s="138"/>
      <c r="D12" s="138"/>
      <c r="E12" s="576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t="14.1" customHeight="1">
      <c r="A13" s="268"/>
      <c r="B13" s="575" t="s">
        <v>831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</row>
    <row r="14" spans="1:16" ht="14.1" customHeight="1">
      <c r="A14" s="268"/>
      <c r="B14" s="575" t="s">
        <v>832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</row>
    <row r="15" spans="1:16" ht="14.1" customHeight="1">
      <c r="A15" s="268"/>
      <c r="B15" s="575" t="s">
        <v>833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</row>
    <row r="16" spans="1:16" ht="14.1" customHeight="1">
      <c r="A16" s="268"/>
      <c r="B16" s="575" t="s">
        <v>834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</row>
    <row r="17" spans="1:16" ht="14.1" customHeight="1">
      <c r="A17" s="268"/>
      <c r="B17" s="575" t="s">
        <v>835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t="14.1" customHeight="1">
      <c r="A18" s="268"/>
      <c r="B18" s="575" t="s">
        <v>836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</row>
    <row r="19" spans="1:16" ht="14.1" customHeight="1">
      <c r="A19" s="268"/>
      <c r="B19" s="575" t="s">
        <v>837</v>
      </c>
      <c r="C19" s="138"/>
      <c r="D19" s="138"/>
      <c r="E19" s="576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</row>
    <row r="20" spans="1:16" ht="14.1" customHeight="1">
      <c r="A20" s="268"/>
      <c r="B20" s="575" t="s">
        <v>838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</row>
    <row r="21" spans="1:16" ht="14.1" customHeight="1">
      <c r="A21" s="268"/>
      <c r="B21" s="575" t="s">
        <v>839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</row>
    <row r="22" spans="1:16" ht="14.1" customHeight="1">
      <c r="A22" s="268"/>
      <c r="B22" s="575" t="s">
        <v>840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ht="14.1" customHeight="1">
      <c r="A23" s="268"/>
      <c r="B23" s="575" t="s">
        <v>841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ht="14.1" customHeight="1">
      <c r="A24" s="268"/>
      <c r="B24" s="575" t="s">
        <v>842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ht="14.1" customHeight="1">
      <c r="A25" s="268"/>
      <c r="B25" s="575" t="s">
        <v>843</v>
      </c>
      <c r="C25" s="138"/>
      <c r="D25" s="138"/>
      <c r="E25" s="485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ht="14.1" customHeight="1">
      <c r="A26" s="268"/>
      <c r="B26" s="577" t="s">
        <v>10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</row>
  </sheetData>
  <mergeCells count="8">
    <mergeCell ref="A1:B1"/>
    <mergeCell ref="A2:A4"/>
    <mergeCell ref="B2:B4"/>
    <mergeCell ref="C2:O2"/>
    <mergeCell ref="P2:P4"/>
    <mergeCell ref="C3:F3"/>
    <mergeCell ref="G3:J3"/>
    <mergeCell ref="K3:O3"/>
  </mergeCells>
  <pageMargins left="0.7" right="0.7" top="1.25" bottom="0.75" header="0.3" footer="0.3"/>
  <pageSetup paperSize="9" orientation="landscape" horizontalDpi="0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57" workbookViewId="0">
      <selection sqref="A1:E74"/>
    </sheetView>
  </sheetViews>
  <sheetFormatPr defaultRowHeight="15"/>
  <cols>
    <col min="1" max="1" width="5.85546875" style="853" customWidth="1"/>
    <col min="2" max="2" width="17.42578125" style="737" customWidth="1"/>
    <col min="3" max="3" width="24" style="10" customWidth="1"/>
    <col min="4" max="4" width="24" style="2" customWidth="1"/>
    <col min="5" max="5" width="14" style="30" customWidth="1"/>
  </cols>
  <sheetData>
    <row r="1" spans="1:5">
      <c r="A1" s="1302" t="s">
        <v>1810</v>
      </c>
      <c r="B1" s="1302"/>
      <c r="C1" s="1302"/>
      <c r="D1" s="1302"/>
      <c r="E1" s="1302"/>
    </row>
    <row r="2" spans="1:5">
      <c r="A2" s="1303"/>
      <c r="B2" s="1303"/>
      <c r="C2" s="1303"/>
      <c r="D2" s="1303"/>
      <c r="E2" s="1303"/>
    </row>
    <row r="3" spans="1:5" ht="24.75">
      <c r="A3" s="851" t="s">
        <v>5</v>
      </c>
      <c r="B3" s="735" t="s">
        <v>511</v>
      </c>
      <c r="C3" s="738" t="s">
        <v>332</v>
      </c>
      <c r="D3" s="728" t="s">
        <v>76</v>
      </c>
      <c r="E3" s="732" t="s">
        <v>1714</v>
      </c>
    </row>
    <row r="4" spans="1:5">
      <c r="A4" s="852">
        <v>1</v>
      </c>
      <c r="B4" s="1298" t="s">
        <v>416</v>
      </c>
      <c r="C4" s="729" t="s">
        <v>531</v>
      </c>
      <c r="D4" s="730" t="s">
        <v>1811</v>
      </c>
      <c r="E4" s="733" t="s">
        <v>1812</v>
      </c>
    </row>
    <row r="5" spans="1:5">
      <c r="A5" s="852">
        <v>2</v>
      </c>
      <c r="B5" s="1299"/>
      <c r="C5" s="729" t="s">
        <v>1813</v>
      </c>
      <c r="D5" s="730" t="s">
        <v>1811</v>
      </c>
      <c r="E5" s="733" t="s">
        <v>1814</v>
      </c>
    </row>
    <row r="6" spans="1:5" ht="45">
      <c r="A6" s="852">
        <v>3</v>
      </c>
      <c r="B6" s="1299"/>
      <c r="C6" s="730" t="s">
        <v>1815</v>
      </c>
      <c r="D6" s="730" t="s">
        <v>1811</v>
      </c>
      <c r="E6" s="733" t="s">
        <v>1816</v>
      </c>
    </row>
    <row r="7" spans="1:5">
      <c r="A7" s="852">
        <v>4</v>
      </c>
      <c r="B7" s="1300"/>
      <c r="C7" s="729" t="s">
        <v>923</v>
      </c>
      <c r="D7" s="730" t="s">
        <v>1811</v>
      </c>
      <c r="E7" s="733" t="s">
        <v>1817</v>
      </c>
    </row>
    <row r="8" spans="1:5" ht="30">
      <c r="A8" s="852">
        <v>5</v>
      </c>
      <c r="B8" s="731" t="s">
        <v>527</v>
      </c>
      <c r="C8" s="729" t="s">
        <v>1715</v>
      </c>
      <c r="D8" s="731" t="s">
        <v>1716</v>
      </c>
      <c r="E8" s="734" t="s">
        <v>1717</v>
      </c>
    </row>
    <row r="9" spans="1:5">
      <c r="A9" s="852">
        <v>6</v>
      </c>
      <c r="B9" s="1296" t="s">
        <v>418</v>
      </c>
      <c r="C9" s="729" t="s">
        <v>1207</v>
      </c>
      <c r="D9" s="731" t="s">
        <v>1718</v>
      </c>
      <c r="E9" s="734" t="s">
        <v>1719</v>
      </c>
    </row>
    <row r="10" spans="1:5">
      <c r="A10" s="852">
        <v>7</v>
      </c>
      <c r="B10" s="1297"/>
      <c r="C10" s="729" t="s">
        <v>1720</v>
      </c>
      <c r="D10" s="731" t="s">
        <v>1718</v>
      </c>
      <c r="E10" s="734"/>
    </row>
    <row r="11" spans="1:5">
      <c r="A11" s="852">
        <v>8</v>
      </c>
      <c r="B11" s="736" t="s">
        <v>1721</v>
      </c>
      <c r="C11" s="729" t="s">
        <v>1722</v>
      </c>
      <c r="D11" s="731" t="s">
        <v>1723</v>
      </c>
      <c r="E11" s="734" t="s">
        <v>1724</v>
      </c>
    </row>
    <row r="12" spans="1:5">
      <c r="A12" s="852">
        <v>9</v>
      </c>
      <c r="B12" s="1298" t="s">
        <v>1725</v>
      </c>
      <c r="C12" s="729" t="s">
        <v>1726</v>
      </c>
      <c r="D12" s="731" t="s">
        <v>485</v>
      </c>
      <c r="E12" s="734" t="s">
        <v>1727</v>
      </c>
    </row>
    <row r="13" spans="1:5">
      <c r="A13" s="852">
        <v>10</v>
      </c>
      <c r="B13" s="1299"/>
      <c r="C13" s="729" t="s">
        <v>1728</v>
      </c>
      <c r="D13" s="731" t="s">
        <v>485</v>
      </c>
      <c r="E13" s="734" t="s">
        <v>1729</v>
      </c>
    </row>
    <row r="14" spans="1:5">
      <c r="A14" s="852">
        <v>11</v>
      </c>
      <c r="B14" s="1299"/>
      <c r="C14" s="729" t="s">
        <v>1730</v>
      </c>
      <c r="D14" s="731" t="s">
        <v>485</v>
      </c>
      <c r="E14" s="734" t="s">
        <v>1731</v>
      </c>
    </row>
    <row r="15" spans="1:5">
      <c r="A15" s="852">
        <v>12</v>
      </c>
      <c r="B15" s="1299"/>
      <c r="C15" s="729" t="s">
        <v>1732</v>
      </c>
      <c r="D15" s="731" t="s">
        <v>485</v>
      </c>
      <c r="E15" s="734" t="s">
        <v>1733</v>
      </c>
    </row>
    <row r="16" spans="1:5">
      <c r="A16" s="852">
        <v>13</v>
      </c>
      <c r="B16" s="1299"/>
      <c r="C16" s="729" t="s">
        <v>1734</v>
      </c>
      <c r="D16" s="731" t="s">
        <v>485</v>
      </c>
      <c r="E16" s="734"/>
    </row>
    <row r="17" spans="1:5">
      <c r="A17" s="852">
        <v>14</v>
      </c>
      <c r="B17" s="1299"/>
      <c r="C17" s="729" t="s">
        <v>1735</v>
      </c>
      <c r="D17" s="731" t="s">
        <v>1736</v>
      </c>
      <c r="E17" s="734" t="s">
        <v>1737</v>
      </c>
    </row>
    <row r="18" spans="1:5">
      <c r="A18" s="852">
        <v>15</v>
      </c>
      <c r="B18" s="1300"/>
      <c r="C18" s="729" t="s">
        <v>1738</v>
      </c>
      <c r="D18" s="731" t="s">
        <v>485</v>
      </c>
      <c r="E18" s="734"/>
    </row>
    <row r="19" spans="1:5">
      <c r="A19" s="852">
        <v>16</v>
      </c>
      <c r="B19" s="1296" t="s">
        <v>423</v>
      </c>
      <c r="C19" s="729" t="s">
        <v>1739</v>
      </c>
      <c r="D19" s="731" t="s">
        <v>1740</v>
      </c>
      <c r="E19" s="734" t="s">
        <v>1741</v>
      </c>
    </row>
    <row r="20" spans="1:5">
      <c r="A20" s="852">
        <v>17</v>
      </c>
      <c r="B20" s="1297"/>
      <c r="C20" s="729" t="s">
        <v>1742</v>
      </c>
      <c r="D20" s="731" t="s">
        <v>1740</v>
      </c>
      <c r="E20" s="734" t="s">
        <v>1743</v>
      </c>
    </row>
    <row r="21" spans="1:5">
      <c r="A21" s="852">
        <v>18</v>
      </c>
      <c r="B21" s="1296" t="s">
        <v>427</v>
      </c>
      <c r="C21" s="729" t="s">
        <v>1818</v>
      </c>
      <c r="D21" s="731" t="s">
        <v>1819</v>
      </c>
      <c r="E21" s="734" t="s">
        <v>1820</v>
      </c>
    </row>
    <row r="22" spans="1:5">
      <c r="A22" s="852">
        <v>19</v>
      </c>
      <c r="B22" s="1301"/>
      <c r="C22" s="729" t="s">
        <v>1821</v>
      </c>
      <c r="D22" s="731" t="s">
        <v>1819</v>
      </c>
      <c r="E22" s="734" t="s">
        <v>1822</v>
      </c>
    </row>
    <row r="23" spans="1:5">
      <c r="A23" s="852">
        <v>20</v>
      </c>
      <c r="B23" s="1301"/>
      <c r="C23" s="729" t="s">
        <v>1823</v>
      </c>
      <c r="D23" s="731" t="s">
        <v>1819</v>
      </c>
      <c r="E23" s="734" t="s">
        <v>1824</v>
      </c>
    </row>
    <row r="24" spans="1:5">
      <c r="A24" s="852">
        <v>21</v>
      </c>
      <c r="B24" s="1301"/>
      <c r="C24" s="729" t="s">
        <v>1825</v>
      </c>
      <c r="D24" s="731" t="s">
        <v>1819</v>
      </c>
      <c r="E24" s="734" t="s">
        <v>1826</v>
      </c>
    </row>
    <row r="25" spans="1:5" ht="30">
      <c r="A25" s="852">
        <v>22</v>
      </c>
      <c r="B25" s="1301"/>
      <c r="C25" s="730" t="s">
        <v>1827</v>
      </c>
      <c r="D25" s="731" t="s">
        <v>1819</v>
      </c>
      <c r="E25" s="734" t="s">
        <v>1828</v>
      </c>
    </row>
    <row r="26" spans="1:5">
      <c r="A26" s="852">
        <v>23</v>
      </c>
      <c r="B26" s="1301"/>
      <c r="C26" s="729" t="s">
        <v>1829</v>
      </c>
      <c r="D26" s="731" t="s">
        <v>1819</v>
      </c>
      <c r="E26" s="734" t="s">
        <v>1779</v>
      </c>
    </row>
    <row r="27" spans="1:5">
      <c r="A27" s="852">
        <v>24</v>
      </c>
      <c r="B27" s="1301"/>
      <c r="C27" s="729" t="s">
        <v>1830</v>
      </c>
      <c r="D27" s="731" t="s">
        <v>1819</v>
      </c>
      <c r="E27" s="734" t="s">
        <v>1831</v>
      </c>
    </row>
    <row r="28" spans="1:5">
      <c r="A28" s="852">
        <v>25</v>
      </c>
      <c r="B28" s="1301"/>
      <c r="C28" s="729" t="s">
        <v>1832</v>
      </c>
      <c r="D28" s="731" t="s">
        <v>1819</v>
      </c>
      <c r="E28" s="734" t="s">
        <v>1833</v>
      </c>
    </row>
    <row r="29" spans="1:5">
      <c r="A29" s="852">
        <v>26</v>
      </c>
      <c r="B29" s="1301"/>
      <c r="C29" s="729" t="s">
        <v>685</v>
      </c>
      <c r="D29" s="731" t="s">
        <v>1819</v>
      </c>
      <c r="E29" s="734" t="s">
        <v>1834</v>
      </c>
    </row>
    <row r="30" spans="1:5" ht="30">
      <c r="A30" s="852">
        <v>27</v>
      </c>
      <c r="B30" s="1301"/>
      <c r="C30" s="729" t="s">
        <v>1835</v>
      </c>
      <c r="D30" s="731" t="s">
        <v>1836</v>
      </c>
      <c r="E30" s="734" t="s">
        <v>1837</v>
      </c>
    </row>
    <row r="31" spans="1:5">
      <c r="A31" s="852">
        <v>28</v>
      </c>
      <c r="B31" s="1301"/>
      <c r="C31" s="729" t="s">
        <v>1838</v>
      </c>
      <c r="D31" s="731" t="s">
        <v>1819</v>
      </c>
      <c r="E31" s="734" t="s">
        <v>1839</v>
      </c>
    </row>
    <row r="32" spans="1:5">
      <c r="A32" s="852">
        <v>29</v>
      </c>
      <c r="B32" s="1297"/>
      <c r="C32" s="729" t="s">
        <v>1421</v>
      </c>
      <c r="D32" s="731" t="s">
        <v>1819</v>
      </c>
      <c r="E32" s="734" t="s">
        <v>1840</v>
      </c>
    </row>
    <row r="33" spans="1:5">
      <c r="A33" s="852">
        <v>30</v>
      </c>
      <c r="B33" s="1296" t="s">
        <v>1744</v>
      </c>
      <c r="C33" s="729" t="s">
        <v>1745</v>
      </c>
      <c r="D33" s="731" t="s">
        <v>1746</v>
      </c>
      <c r="E33" s="734" t="s">
        <v>1747</v>
      </c>
    </row>
    <row r="34" spans="1:5">
      <c r="A34" s="852">
        <v>31</v>
      </c>
      <c r="B34" s="1301"/>
      <c r="C34" s="729" t="s">
        <v>1748</v>
      </c>
      <c r="D34" s="731" t="s">
        <v>1749</v>
      </c>
      <c r="E34" s="734" t="s">
        <v>1750</v>
      </c>
    </row>
    <row r="35" spans="1:5">
      <c r="A35" s="852">
        <v>32</v>
      </c>
      <c r="B35" s="1297"/>
      <c r="C35" s="729" t="s">
        <v>1751</v>
      </c>
      <c r="D35" s="731" t="s">
        <v>1749</v>
      </c>
      <c r="E35" s="734"/>
    </row>
    <row r="36" spans="1:5">
      <c r="A36" s="852">
        <v>33</v>
      </c>
      <c r="B36" s="1296" t="s">
        <v>428</v>
      </c>
      <c r="C36" s="729" t="s">
        <v>1742</v>
      </c>
      <c r="D36" s="731" t="s">
        <v>1752</v>
      </c>
      <c r="E36" s="734"/>
    </row>
    <row r="37" spans="1:5">
      <c r="A37" s="852">
        <v>34</v>
      </c>
      <c r="B37" s="1301"/>
      <c r="C37" s="729" t="s">
        <v>1742</v>
      </c>
      <c r="D37" s="731" t="s">
        <v>1753</v>
      </c>
      <c r="E37" s="734"/>
    </row>
    <row r="38" spans="1:5">
      <c r="A38" s="852">
        <v>35</v>
      </c>
      <c r="B38" s="1297"/>
      <c r="C38" s="729" t="s">
        <v>1754</v>
      </c>
      <c r="D38" s="731" t="s">
        <v>1755</v>
      </c>
      <c r="E38" s="734"/>
    </row>
    <row r="39" spans="1:5">
      <c r="A39" s="852">
        <v>36</v>
      </c>
      <c r="B39" s="1296" t="s">
        <v>429</v>
      </c>
      <c r="C39" s="729" t="s">
        <v>1756</v>
      </c>
      <c r="D39" s="731" t="s">
        <v>1</v>
      </c>
      <c r="E39" s="734" t="s">
        <v>1757</v>
      </c>
    </row>
    <row r="40" spans="1:5" ht="30">
      <c r="A40" s="852">
        <v>37</v>
      </c>
      <c r="B40" s="1301"/>
      <c r="C40" s="729" t="s">
        <v>1758</v>
      </c>
      <c r="D40" s="731" t="s">
        <v>1759</v>
      </c>
      <c r="E40" s="734"/>
    </row>
    <row r="41" spans="1:5">
      <c r="A41" s="852">
        <v>38</v>
      </c>
      <c r="B41" s="1297"/>
      <c r="C41" s="729" t="s">
        <v>1742</v>
      </c>
      <c r="D41" s="731" t="s">
        <v>1</v>
      </c>
      <c r="E41" s="734"/>
    </row>
    <row r="42" spans="1:5">
      <c r="A42" s="852">
        <v>39</v>
      </c>
      <c r="B42" s="1296" t="s">
        <v>1760</v>
      </c>
      <c r="C42" s="729" t="s">
        <v>536</v>
      </c>
      <c r="D42" s="731" t="s">
        <v>1761</v>
      </c>
      <c r="E42" s="734" t="s">
        <v>1762</v>
      </c>
    </row>
    <row r="43" spans="1:5">
      <c r="A43" s="852">
        <v>40</v>
      </c>
      <c r="B43" s="1297"/>
      <c r="C43" s="729" t="s">
        <v>702</v>
      </c>
      <c r="D43" s="731" t="s">
        <v>1761</v>
      </c>
      <c r="E43" s="734" t="s">
        <v>1763</v>
      </c>
    </row>
    <row r="44" spans="1:5">
      <c r="A44" s="852">
        <v>41</v>
      </c>
      <c r="B44" s="1296" t="s">
        <v>431</v>
      </c>
      <c r="C44" s="729" t="s">
        <v>1764</v>
      </c>
      <c r="D44" s="731" t="s">
        <v>1765</v>
      </c>
      <c r="E44" s="734"/>
    </row>
    <row r="45" spans="1:5">
      <c r="A45" s="852">
        <v>42</v>
      </c>
      <c r="B45" s="1297"/>
      <c r="C45" s="729" t="s">
        <v>537</v>
      </c>
      <c r="D45" s="731" t="s">
        <v>1766</v>
      </c>
      <c r="E45" s="734"/>
    </row>
    <row r="46" spans="1:5">
      <c r="A46" s="852">
        <v>43</v>
      </c>
      <c r="B46" s="736" t="s">
        <v>721</v>
      </c>
      <c r="C46" s="729" t="s">
        <v>1841</v>
      </c>
      <c r="D46" s="731" t="s">
        <v>471</v>
      </c>
      <c r="E46" s="734" t="s">
        <v>1767</v>
      </c>
    </row>
    <row r="47" spans="1:5">
      <c r="A47" s="852">
        <v>44</v>
      </c>
      <c r="B47" s="1298" t="s">
        <v>433</v>
      </c>
      <c r="C47" s="729" t="s">
        <v>1842</v>
      </c>
      <c r="D47" s="731" t="s">
        <v>471</v>
      </c>
      <c r="E47" s="734" t="s">
        <v>1767</v>
      </c>
    </row>
    <row r="48" spans="1:5">
      <c r="A48" s="852">
        <v>45</v>
      </c>
      <c r="B48" s="1299"/>
      <c r="C48" s="729" t="s">
        <v>1843</v>
      </c>
      <c r="D48" s="731" t="s">
        <v>471</v>
      </c>
      <c r="E48" s="734" t="s">
        <v>1844</v>
      </c>
    </row>
    <row r="49" spans="1:5">
      <c r="A49" s="852">
        <v>46</v>
      </c>
      <c r="B49" s="1299"/>
      <c r="C49" s="729" t="s">
        <v>1845</v>
      </c>
      <c r="D49" s="731" t="s">
        <v>471</v>
      </c>
      <c r="E49" s="734" t="s">
        <v>1846</v>
      </c>
    </row>
    <row r="50" spans="1:5">
      <c r="A50" s="852">
        <v>47</v>
      </c>
      <c r="B50" s="1300"/>
      <c r="C50" s="729" t="s">
        <v>1739</v>
      </c>
      <c r="D50" s="731" t="s">
        <v>471</v>
      </c>
      <c r="E50" s="734" t="s">
        <v>1847</v>
      </c>
    </row>
    <row r="51" spans="1:5">
      <c r="A51" s="852">
        <v>48</v>
      </c>
      <c r="B51" s="1296" t="s">
        <v>434</v>
      </c>
      <c r="C51" s="729" t="s">
        <v>1768</v>
      </c>
      <c r="D51" s="731" t="s">
        <v>744</v>
      </c>
      <c r="E51" s="734" t="s">
        <v>1769</v>
      </c>
    </row>
    <row r="52" spans="1:5">
      <c r="A52" s="852">
        <v>49</v>
      </c>
      <c r="B52" s="1297"/>
      <c r="C52" s="729" t="s">
        <v>1770</v>
      </c>
      <c r="D52" s="731" t="s">
        <v>744</v>
      </c>
      <c r="E52" s="734" t="s">
        <v>1771</v>
      </c>
    </row>
    <row r="53" spans="1:5">
      <c r="A53" s="852">
        <v>50</v>
      </c>
      <c r="B53" s="736" t="s">
        <v>435</v>
      </c>
      <c r="C53" s="729" t="s">
        <v>1772</v>
      </c>
      <c r="D53" s="731" t="s">
        <v>1773</v>
      </c>
      <c r="E53" s="734"/>
    </row>
    <row r="54" spans="1:5">
      <c r="A54" s="852">
        <v>51</v>
      </c>
      <c r="B54" s="1296" t="s">
        <v>436</v>
      </c>
      <c r="C54" s="729" t="s">
        <v>1774</v>
      </c>
      <c r="D54" s="731" t="s">
        <v>644</v>
      </c>
      <c r="E54" s="734"/>
    </row>
    <row r="55" spans="1:5">
      <c r="A55" s="852">
        <v>52</v>
      </c>
      <c r="B55" s="1297"/>
      <c r="C55" s="729" t="s">
        <v>1775</v>
      </c>
      <c r="D55" s="731" t="s">
        <v>1776</v>
      </c>
      <c r="E55" s="734"/>
    </row>
    <row r="56" spans="1:5">
      <c r="A56" s="852">
        <v>53</v>
      </c>
      <c r="B56" s="736" t="s">
        <v>1777</v>
      </c>
      <c r="C56" s="729" t="s">
        <v>1848</v>
      </c>
      <c r="D56" s="731" t="s">
        <v>1778</v>
      </c>
      <c r="E56" s="734" t="s">
        <v>1779</v>
      </c>
    </row>
    <row r="57" spans="1:5">
      <c r="A57" s="852">
        <v>54</v>
      </c>
      <c r="B57" s="1298" t="s">
        <v>442</v>
      </c>
      <c r="C57" s="729" t="s">
        <v>3</v>
      </c>
      <c r="D57" s="731" t="s">
        <v>1780</v>
      </c>
      <c r="E57" s="734" t="s">
        <v>1781</v>
      </c>
    </row>
    <row r="58" spans="1:5">
      <c r="A58" s="852">
        <v>55</v>
      </c>
      <c r="B58" s="1299"/>
      <c r="C58" s="729" t="s">
        <v>1782</v>
      </c>
      <c r="D58" s="731" t="s">
        <v>1780</v>
      </c>
      <c r="E58" s="734" t="s">
        <v>1779</v>
      </c>
    </row>
    <row r="59" spans="1:5">
      <c r="A59" s="852">
        <v>56</v>
      </c>
      <c r="B59" s="1299"/>
      <c r="C59" s="729" t="s">
        <v>685</v>
      </c>
      <c r="D59" s="731" t="s">
        <v>1780</v>
      </c>
      <c r="E59" s="734" t="s">
        <v>1783</v>
      </c>
    </row>
    <row r="60" spans="1:5" ht="30">
      <c r="A60" s="852">
        <v>57</v>
      </c>
      <c r="B60" s="1299"/>
      <c r="C60" s="729" t="s">
        <v>1784</v>
      </c>
      <c r="D60" s="731" t="s">
        <v>1785</v>
      </c>
      <c r="E60" s="734" t="s">
        <v>1786</v>
      </c>
    </row>
    <row r="61" spans="1:5">
      <c r="A61" s="852">
        <v>58</v>
      </c>
      <c r="B61" s="1299"/>
      <c r="C61" s="729" t="s">
        <v>1787</v>
      </c>
      <c r="D61" s="731" t="s">
        <v>1587</v>
      </c>
      <c r="E61" s="734" t="s">
        <v>1788</v>
      </c>
    </row>
    <row r="62" spans="1:5">
      <c r="A62" s="852">
        <v>59</v>
      </c>
      <c r="B62" s="1299"/>
      <c r="C62" s="729" t="s">
        <v>1789</v>
      </c>
      <c r="D62" s="731" t="s">
        <v>1587</v>
      </c>
      <c r="E62" s="734" t="s">
        <v>1790</v>
      </c>
    </row>
    <row r="63" spans="1:5">
      <c r="A63" s="852">
        <v>60</v>
      </c>
      <c r="B63" s="1299"/>
      <c r="C63" s="729" t="s">
        <v>1791</v>
      </c>
      <c r="D63" s="731" t="s">
        <v>1587</v>
      </c>
      <c r="E63" s="734" t="s">
        <v>1792</v>
      </c>
    </row>
    <row r="64" spans="1:5" ht="30">
      <c r="A64" s="852">
        <v>61</v>
      </c>
      <c r="B64" s="1299"/>
      <c r="C64" s="729" t="s">
        <v>1793</v>
      </c>
      <c r="D64" s="731" t="s">
        <v>1785</v>
      </c>
      <c r="E64" s="734"/>
    </row>
    <row r="65" spans="1:5">
      <c r="A65" s="852">
        <v>62</v>
      </c>
      <c r="B65" s="1299"/>
      <c r="C65" s="729" t="s">
        <v>1794</v>
      </c>
      <c r="D65" s="731" t="s">
        <v>1587</v>
      </c>
      <c r="E65" s="734" t="s">
        <v>1795</v>
      </c>
    </row>
    <row r="66" spans="1:5">
      <c r="A66" s="852">
        <v>63</v>
      </c>
      <c r="B66" s="1299"/>
      <c r="C66" s="729" t="s">
        <v>1796</v>
      </c>
      <c r="D66" s="731" t="s">
        <v>1780</v>
      </c>
      <c r="E66" s="734"/>
    </row>
    <row r="67" spans="1:5">
      <c r="A67" s="852">
        <v>64</v>
      </c>
      <c r="B67" s="1300"/>
      <c r="C67" s="729" t="s">
        <v>245</v>
      </c>
      <c r="D67" s="731" t="s">
        <v>1780</v>
      </c>
      <c r="E67" s="734"/>
    </row>
    <row r="68" spans="1:5">
      <c r="A68" s="852">
        <v>65</v>
      </c>
      <c r="B68" s="1298" t="s">
        <v>443</v>
      </c>
      <c r="C68" s="729" t="s">
        <v>1797</v>
      </c>
      <c r="D68" s="731" t="s">
        <v>1798</v>
      </c>
      <c r="E68" s="734" t="s">
        <v>1799</v>
      </c>
    </row>
    <row r="69" spans="1:5">
      <c r="A69" s="852">
        <v>66</v>
      </c>
      <c r="B69" s="1299"/>
      <c r="C69" s="729" t="s">
        <v>1421</v>
      </c>
      <c r="D69" s="731" t="s">
        <v>1798</v>
      </c>
      <c r="E69" s="734" t="s">
        <v>1800</v>
      </c>
    </row>
    <row r="70" spans="1:5">
      <c r="A70" s="852">
        <v>67</v>
      </c>
      <c r="B70" s="1299"/>
      <c r="C70" s="729" t="s">
        <v>923</v>
      </c>
      <c r="D70" s="731" t="s">
        <v>1798</v>
      </c>
      <c r="E70" s="734" t="s">
        <v>1801</v>
      </c>
    </row>
    <row r="71" spans="1:5">
      <c r="A71" s="852">
        <v>68</v>
      </c>
      <c r="B71" s="1299"/>
      <c r="C71" s="729" t="s">
        <v>1802</v>
      </c>
      <c r="D71" s="731" t="s">
        <v>1798</v>
      </c>
      <c r="E71" s="734" t="s">
        <v>1803</v>
      </c>
    </row>
    <row r="72" spans="1:5">
      <c r="A72" s="852">
        <v>69</v>
      </c>
      <c r="B72" s="1300"/>
      <c r="C72" s="729" t="s">
        <v>544</v>
      </c>
      <c r="D72" s="731" t="s">
        <v>1798</v>
      </c>
      <c r="E72" s="734" t="s">
        <v>1804</v>
      </c>
    </row>
    <row r="73" spans="1:5" ht="30">
      <c r="A73" s="852">
        <v>70</v>
      </c>
      <c r="B73" s="736" t="s">
        <v>1805</v>
      </c>
      <c r="C73" s="729" t="s">
        <v>1433</v>
      </c>
      <c r="D73" s="731" t="s">
        <v>1806</v>
      </c>
      <c r="E73" s="734" t="s">
        <v>1757</v>
      </c>
    </row>
    <row r="74" spans="1:5">
      <c r="A74" s="852">
        <v>71</v>
      </c>
      <c r="B74" s="736" t="s">
        <v>447</v>
      </c>
      <c r="C74" s="729" t="s">
        <v>1807</v>
      </c>
      <c r="D74" s="731" t="s">
        <v>1808</v>
      </c>
      <c r="E74" s="734" t="s">
        <v>1809</v>
      </c>
    </row>
    <row r="91" spans="5:5">
      <c r="E91" s="30">
        <v>105</v>
      </c>
    </row>
  </sheetData>
  <mergeCells count="16">
    <mergeCell ref="B21:B32"/>
    <mergeCell ref="A1:E2"/>
    <mergeCell ref="B4:B7"/>
    <mergeCell ref="B9:B10"/>
    <mergeCell ref="B12:B18"/>
    <mergeCell ref="B19:B20"/>
    <mergeCell ref="B51:B52"/>
    <mergeCell ref="B54:B55"/>
    <mergeCell ref="B57:B67"/>
    <mergeCell ref="B68:B72"/>
    <mergeCell ref="B33:B35"/>
    <mergeCell ref="B36:B38"/>
    <mergeCell ref="B39:B41"/>
    <mergeCell ref="B42:B43"/>
    <mergeCell ref="B44:B45"/>
    <mergeCell ref="B47:B50"/>
  </mergeCells>
  <pageMargins left="0.7" right="0.7" top="0.75" bottom="0.75" header="0.3" footer="0.3"/>
  <pageSetup paperSize="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82"/>
  <sheetViews>
    <sheetView tabSelected="1" topLeftCell="A133" zoomScaleNormal="100" workbookViewId="0">
      <selection activeCell="L150" sqref="L150"/>
    </sheetView>
  </sheetViews>
  <sheetFormatPr defaultRowHeight="15"/>
  <cols>
    <col min="1" max="1" width="4.5703125" style="11" customWidth="1"/>
    <col min="2" max="2" width="13.7109375" style="535" customWidth="1"/>
    <col min="3" max="3" width="17.5703125" style="53" customWidth="1"/>
    <col min="4" max="4" width="6.28515625" style="30" customWidth="1"/>
    <col min="5" max="5" width="5.42578125" customWidth="1"/>
    <col min="6" max="6" width="6" customWidth="1"/>
    <col min="7" max="7" width="5.5703125" customWidth="1"/>
    <col min="8" max="8" width="6.140625" customWidth="1"/>
    <col min="9" max="10" width="6.42578125" customWidth="1"/>
  </cols>
  <sheetData>
    <row r="1" spans="1:13" ht="20.100000000000001" customHeight="1">
      <c r="A1" s="935" t="s">
        <v>412</v>
      </c>
      <c r="B1" s="935"/>
      <c r="C1" s="935"/>
      <c r="D1" s="935"/>
      <c r="E1" s="935"/>
      <c r="F1" s="935"/>
      <c r="G1" s="935"/>
      <c r="H1" s="935"/>
      <c r="I1" s="935"/>
    </row>
    <row r="2" spans="1:13" ht="20.100000000000001" customHeight="1">
      <c r="A2" s="937" t="s">
        <v>5</v>
      </c>
      <c r="B2" s="937" t="s">
        <v>401</v>
      </c>
      <c r="C2" s="939" t="s">
        <v>389</v>
      </c>
      <c r="D2" s="938" t="s">
        <v>400</v>
      </c>
      <c r="E2" s="938"/>
      <c r="F2" s="938"/>
      <c r="G2" s="938"/>
      <c r="H2" s="938"/>
      <c r="I2" s="936" t="s">
        <v>191</v>
      </c>
    </row>
    <row r="3" spans="1:13" ht="31.5" customHeight="1">
      <c r="A3" s="937"/>
      <c r="B3" s="937"/>
      <c r="C3" s="940"/>
      <c r="D3" s="533" t="s">
        <v>398</v>
      </c>
      <c r="E3" s="533" t="s">
        <v>845</v>
      </c>
      <c r="F3" s="533" t="s">
        <v>399</v>
      </c>
      <c r="G3" s="533" t="s">
        <v>786</v>
      </c>
      <c r="H3" s="533" t="s">
        <v>12</v>
      </c>
      <c r="I3" s="936"/>
    </row>
    <row r="4" spans="1:13" ht="20.100000000000001" customHeight="1">
      <c r="A4" s="913">
        <v>1</v>
      </c>
      <c r="B4" s="909" t="s">
        <v>416</v>
      </c>
      <c r="C4" s="154" t="s">
        <v>488</v>
      </c>
      <c r="D4" s="493">
        <v>1746</v>
      </c>
      <c r="E4" s="441">
        <v>6</v>
      </c>
      <c r="F4" s="180" t="s">
        <v>976</v>
      </c>
      <c r="G4" s="180" t="s">
        <v>976</v>
      </c>
      <c r="H4" s="180" t="s">
        <v>976</v>
      </c>
      <c r="I4" s="441">
        <v>1752</v>
      </c>
    </row>
    <row r="5" spans="1:13" s="71" customFormat="1" ht="20.100000000000001" customHeight="1">
      <c r="A5" s="905"/>
      <c r="B5" s="906"/>
      <c r="C5" s="69" t="s">
        <v>722</v>
      </c>
      <c r="D5" s="298">
        <v>135</v>
      </c>
      <c r="E5" s="180"/>
      <c r="F5" s="180" t="s">
        <v>976</v>
      </c>
      <c r="G5" s="180" t="s">
        <v>976</v>
      </c>
      <c r="H5" s="180" t="s">
        <v>976</v>
      </c>
      <c r="I5" s="180">
        <v>135</v>
      </c>
    </row>
    <row r="6" spans="1:13" s="71" customFormat="1" ht="20.100000000000001" customHeight="1">
      <c r="A6" s="905"/>
      <c r="B6" s="906"/>
      <c r="C6" s="69" t="s">
        <v>723</v>
      </c>
      <c r="D6" s="298">
        <v>108</v>
      </c>
      <c r="E6" s="180"/>
      <c r="F6" s="180">
        <v>111</v>
      </c>
      <c r="G6" s="180" t="s">
        <v>976</v>
      </c>
      <c r="H6" s="180" t="s">
        <v>976</v>
      </c>
      <c r="I6" s="180">
        <v>219</v>
      </c>
    </row>
    <row r="7" spans="1:13" ht="20.100000000000001" customHeight="1">
      <c r="A7" s="905"/>
      <c r="B7" s="906"/>
      <c r="C7" s="156" t="s">
        <v>10</v>
      </c>
      <c r="D7" s="494">
        <v>1989</v>
      </c>
      <c r="E7" s="181">
        <v>6</v>
      </c>
      <c r="F7" s="181">
        <v>111</v>
      </c>
      <c r="G7" s="180">
        <v>0</v>
      </c>
      <c r="H7" s="180">
        <v>0</v>
      </c>
      <c r="I7" s="181">
        <v>2106</v>
      </c>
    </row>
    <row r="8" spans="1:13" ht="20.100000000000001" customHeight="1">
      <c r="A8" s="905">
        <v>2</v>
      </c>
      <c r="B8" s="906" t="s">
        <v>417</v>
      </c>
      <c r="C8" s="69" t="s">
        <v>771</v>
      </c>
      <c r="D8" s="298">
        <v>1096</v>
      </c>
      <c r="E8" s="180"/>
      <c r="F8" s="180">
        <v>1</v>
      </c>
      <c r="G8" s="180" t="s">
        <v>976</v>
      </c>
      <c r="H8" s="180" t="s">
        <v>976</v>
      </c>
      <c r="I8" s="180">
        <v>1097</v>
      </c>
    </row>
    <row r="9" spans="1:13" s="71" customFormat="1" ht="20.100000000000001" customHeight="1">
      <c r="A9" s="905"/>
      <c r="B9" s="906"/>
      <c r="C9" s="69" t="s">
        <v>724</v>
      </c>
      <c r="D9" s="298">
        <v>80</v>
      </c>
      <c r="E9" s="180"/>
      <c r="F9" s="180">
        <v>92</v>
      </c>
      <c r="G9" s="180" t="s">
        <v>976</v>
      </c>
      <c r="H9" s="180" t="s">
        <v>976</v>
      </c>
      <c r="I9" s="180">
        <v>179</v>
      </c>
      <c r="M9" s="74"/>
    </row>
    <row r="10" spans="1:13" s="71" customFormat="1" ht="20.100000000000001" customHeight="1">
      <c r="A10" s="905"/>
      <c r="B10" s="906"/>
      <c r="C10" s="69" t="s">
        <v>725</v>
      </c>
      <c r="D10" s="298">
        <v>4</v>
      </c>
      <c r="E10" s="180"/>
      <c r="F10" s="180"/>
      <c r="G10" s="180" t="s">
        <v>976</v>
      </c>
      <c r="H10" s="180" t="s">
        <v>976</v>
      </c>
      <c r="I10" s="180">
        <v>4</v>
      </c>
    </row>
    <row r="11" spans="1:13" s="71" customFormat="1" ht="20.100000000000001" customHeight="1">
      <c r="A11" s="905"/>
      <c r="B11" s="906"/>
      <c r="C11" s="69" t="s">
        <v>772</v>
      </c>
      <c r="D11" s="298">
        <v>9</v>
      </c>
      <c r="E11" s="180"/>
      <c r="F11" s="180">
        <v>488</v>
      </c>
      <c r="G11" s="180" t="s">
        <v>976</v>
      </c>
      <c r="H11" s="180" t="s">
        <v>976</v>
      </c>
      <c r="I11" s="180">
        <v>497</v>
      </c>
    </row>
    <row r="12" spans="1:13" ht="20.100000000000001" customHeight="1">
      <c r="A12" s="905"/>
      <c r="B12" s="906"/>
      <c r="C12" s="156" t="s">
        <v>10</v>
      </c>
      <c r="D12" s="494">
        <f>SUM(D8:D11)</f>
        <v>1189</v>
      </c>
      <c r="E12" s="181"/>
      <c r="F12" s="181">
        <f>SUM(F8:F11)</f>
        <v>581</v>
      </c>
      <c r="G12" s="181">
        <v>0</v>
      </c>
      <c r="H12" s="181">
        <v>0</v>
      </c>
      <c r="I12" s="181">
        <f>SUM(I8:I11)</f>
        <v>1777</v>
      </c>
    </row>
    <row r="13" spans="1:13" ht="20.100000000000001" customHeight="1">
      <c r="A13" s="905">
        <v>2</v>
      </c>
      <c r="B13" s="906" t="s">
        <v>510</v>
      </c>
      <c r="C13" s="150" t="s">
        <v>510</v>
      </c>
      <c r="D13" s="180">
        <v>6</v>
      </c>
      <c r="E13" s="298"/>
      <c r="F13" s="180">
        <v>1197</v>
      </c>
      <c r="G13" s="180" t="s">
        <v>976</v>
      </c>
      <c r="H13" s="180" t="s">
        <v>976</v>
      </c>
      <c r="I13" s="180">
        <v>1203</v>
      </c>
    </row>
    <row r="14" spans="1:13" ht="20.100000000000001" customHeight="1">
      <c r="A14" s="905"/>
      <c r="B14" s="906"/>
      <c r="C14" s="178" t="s">
        <v>10</v>
      </c>
      <c r="D14" s="181">
        <f>SUM(D13)</f>
        <v>6</v>
      </c>
      <c r="E14" s="181">
        <f t="shared" ref="E14:I14" si="0">SUM(E13)</f>
        <v>0</v>
      </c>
      <c r="F14" s="181">
        <f t="shared" si="0"/>
        <v>1197</v>
      </c>
      <c r="G14" s="181">
        <f t="shared" si="0"/>
        <v>0</v>
      </c>
      <c r="H14" s="181">
        <f t="shared" si="0"/>
        <v>0</v>
      </c>
      <c r="I14" s="181">
        <f t="shared" si="0"/>
        <v>1203</v>
      </c>
    </row>
    <row r="15" spans="1:13" s="56" customFormat="1" ht="20.100000000000001" customHeight="1">
      <c r="A15" s="905">
        <v>4</v>
      </c>
      <c r="B15" s="906" t="s">
        <v>419</v>
      </c>
      <c r="C15" s="155" t="s">
        <v>487</v>
      </c>
      <c r="D15" s="180" t="s">
        <v>976</v>
      </c>
      <c r="E15" s="180" t="s">
        <v>976</v>
      </c>
      <c r="F15" s="180">
        <v>595</v>
      </c>
      <c r="G15" s="180" t="s">
        <v>976</v>
      </c>
      <c r="H15" s="180" t="s">
        <v>976</v>
      </c>
      <c r="I15" s="180">
        <v>595</v>
      </c>
    </row>
    <row r="16" spans="1:13" s="71" customFormat="1" ht="20.100000000000001" customHeight="1">
      <c r="A16" s="905"/>
      <c r="B16" s="906"/>
      <c r="C16" s="155" t="s">
        <v>726</v>
      </c>
      <c r="D16" s="180">
        <v>43</v>
      </c>
      <c r="E16" s="180" t="s">
        <v>976</v>
      </c>
      <c r="F16" s="180">
        <v>850</v>
      </c>
      <c r="G16" s="180" t="s">
        <v>976</v>
      </c>
      <c r="H16" s="180" t="s">
        <v>976</v>
      </c>
      <c r="I16" s="180">
        <v>893</v>
      </c>
    </row>
    <row r="17" spans="1:9" s="71" customFormat="1" ht="20.100000000000001" customHeight="1">
      <c r="A17" s="905"/>
      <c r="B17" s="906"/>
      <c r="C17" s="155" t="s">
        <v>727</v>
      </c>
      <c r="D17" s="180">
        <v>32</v>
      </c>
      <c r="E17" s="180">
        <v>6</v>
      </c>
      <c r="F17" s="180">
        <v>617</v>
      </c>
      <c r="G17" s="180" t="s">
        <v>976</v>
      </c>
      <c r="H17" s="180" t="s">
        <v>976</v>
      </c>
      <c r="I17" s="180">
        <v>655</v>
      </c>
    </row>
    <row r="18" spans="1:9" s="56" customFormat="1" ht="20.100000000000001" customHeight="1">
      <c r="A18" s="905"/>
      <c r="B18" s="906"/>
      <c r="C18" s="156" t="s">
        <v>10</v>
      </c>
      <c r="D18" s="181">
        <f>SUM(D16:D17)</f>
        <v>75</v>
      </c>
      <c r="E18" s="181">
        <f t="shared" ref="E18:H18" si="1">SUM(E16:E17)</f>
        <v>6</v>
      </c>
      <c r="F18" s="181">
        <f t="shared" si="1"/>
        <v>1467</v>
      </c>
      <c r="G18" s="181">
        <f t="shared" si="1"/>
        <v>0</v>
      </c>
      <c r="H18" s="181">
        <f t="shared" si="1"/>
        <v>0</v>
      </c>
      <c r="I18" s="181">
        <f>SUM(I15:I17)</f>
        <v>2143</v>
      </c>
    </row>
    <row r="19" spans="1:9" ht="20.100000000000001" customHeight="1">
      <c r="A19" s="905">
        <v>5</v>
      </c>
      <c r="B19" s="906" t="s">
        <v>420</v>
      </c>
      <c r="C19" s="157" t="s">
        <v>728</v>
      </c>
      <c r="D19" s="180" t="s">
        <v>976</v>
      </c>
      <c r="E19" s="180" t="s">
        <v>976</v>
      </c>
      <c r="F19" s="180">
        <v>424</v>
      </c>
      <c r="G19" s="180" t="s">
        <v>976</v>
      </c>
      <c r="H19" s="180" t="s">
        <v>976</v>
      </c>
      <c r="I19" s="180">
        <v>424</v>
      </c>
    </row>
    <row r="20" spans="1:9" s="71" customFormat="1" ht="20.100000000000001" customHeight="1">
      <c r="A20" s="905"/>
      <c r="B20" s="906"/>
      <c r="C20" s="157" t="s">
        <v>486</v>
      </c>
      <c r="D20" s="180" t="s">
        <v>976</v>
      </c>
      <c r="E20" s="180" t="s">
        <v>976</v>
      </c>
      <c r="F20" s="180">
        <v>301</v>
      </c>
      <c r="G20" s="180" t="s">
        <v>976</v>
      </c>
      <c r="H20" s="180" t="s">
        <v>976</v>
      </c>
      <c r="I20" s="180">
        <v>301</v>
      </c>
    </row>
    <row r="21" spans="1:9" s="71" customFormat="1" ht="20.100000000000001" customHeight="1">
      <c r="A21" s="905"/>
      <c r="B21" s="906"/>
      <c r="C21" s="157" t="s">
        <v>729</v>
      </c>
      <c r="D21" s="180" t="s">
        <v>976</v>
      </c>
      <c r="E21" s="180" t="s">
        <v>976</v>
      </c>
      <c r="F21" s="180">
        <v>375</v>
      </c>
      <c r="G21" s="180" t="s">
        <v>976</v>
      </c>
      <c r="H21" s="180" t="s">
        <v>976</v>
      </c>
      <c r="I21" s="180">
        <v>375</v>
      </c>
    </row>
    <row r="22" spans="1:9" s="71" customFormat="1" ht="20.100000000000001" customHeight="1">
      <c r="A22" s="905"/>
      <c r="B22" s="906"/>
      <c r="C22" s="157" t="s">
        <v>730</v>
      </c>
      <c r="D22" s="180" t="s">
        <v>976</v>
      </c>
      <c r="E22" s="180" t="s">
        <v>976</v>
      </c>
      <c r="F22" s="180">
        <v>239</v>
      </c>
      <c r="G22" s="180" t="s">
        <v>976</v>
      </c>
      <c r="H22" s="180" t="s">
        <v>976</v>
      </c>
      <c r="I22" s="180">
        <v>239</v>
      </c>
    </row>
    <row r="23" spans="1:9" ht="20.100000000000001" customHeight="1">
      <c r="A23" s="905"/>
      <c r="B23" s="906"/>
      <c r="C23" s="156" t="s">
        <v>10</v>
      </c>
      <c r="D23" s="181">
        <v>0</v>
      </c>
      <c r="E23" s="181">
        <v>0</v>
      </c>
      <c r="F23" s="181">
        <f>SUM(F19:F22)</f>
        <v>1339</v>
      </c>
      <c r="G23" s="181"/>
      <c r="H23" s="181"/>
      <c r="I23" s="181">
        <f>SUM(I19:I22)</f>
        <v>1339</v>
      </c>
    </row>
    <row r="24" spans="1:9" ht="19.350000000000001" customHeight="1">
      <c r="A24" s="905">
        <v>6</v>
      </c>
      <c r="B24" s="906" t="s">
        <v>421</v>
      </c>
      <c r="C24" s="157" t="s">
        <v>485</v>
      </c>
      <c r="D24" s="180">
        <v>491</v>
      </c>
      <c r="E24" s="180">
        <v>12</v>
      </c>
      <c r="F24" s="180">
        <v>207</v>
      </c>
      <c r="G24" s="180" t="s">
        <v>976</v>
      </c>
      <c r="H24" s="180" t="s">
        <v>976</v>
      </c>
      <c r="I24" s="180">
        <v>710</v>
      </c>
    </row>
    <row r="25" spans="1:9" s="71" customFormat="1" ht="19.350000000000001" customHeight="1">
      <c r="A25" s="905"/>
      <c r="B25" s="906"/>
      <c r="C25" s="157" t="s">
        <v>731</v>
      </c>
      <c r="D25" s="180">
        <v>378</v>
      </c>
      <c r="E25" s="180">
        <v>7</v>
      </c>
      <c r="F25" s="180">
        <v>83</v>
      </c>
      <c r="G25" s="180" t="s">
        <v>976</v>
      </c>
      <c r="H25" s="180">
        <v>234</v>
      </c>
      <c r="I25" s="180">
        <v>702</v>
      </c>
    </row>
    <row r="26" spans="1:9" ht="19.350000000000001" customHeight="1">
      <c r="A26" s="905"/>
      <c r="B26" s="906"/>
      <c r="C26" s="156" t="s">
        <v>10</v>
      </c>
      <c r="D26" s="181">
        <f>SUM(D24:D25)</f>
        <v>869</v>
      </c>
      <c r="E26" s="181">
        <f>SUM(E24:E25)</f>
        <v>19</v>
      </c>
      <c r="F26" s="181">
        <f>SUM(F24:F25)</f>
        <v>290</v>
      </c>
      <c r="G26" s="181"/>
      <c r="H26" s="181">
        <f>SUM(H24:H25)</f>
        <v>234</v>
      </c>
      <c r="I26" s="181">
        <f>SUM(I24:I25)</f>
        <v>1412</v>
      </c>
    </row>
    <row r="27" spans="1:9" ht="19.350000000000001" customHeight="1">
      <c r="A27" s="905">
        <v>7</v>
      </c>
      <c r="B27" s="906" t="s">
        <v>422</v>
      </c>
      <c r="C27" s="157" t="s">
        <v>484</v>
      </c>
      <c r="D27" s="180">
        <v>159</v>
      </c>
      <c r="E27" s="180" t="s">
        <v>976</v>
      </c>
      <c r="F27" s="180" t="s">
        <v>976</v>
      </c>
      <c r="G27" s="180" t="s">
        <v>976</v>
      </c>
      <c r="H27" s="180" t="s">
        <v>976</v>
      </c>
      <c r="I27" s="180">
        <v>159</v>
      </c>
    </row>
    <row r="28" spans="1:9" s="71" customFormat="1" ht="19.350000000000001" customHeight="1">
      <c r="A28" s="905"/>
      <c r="B28" s="906"/>
      <c r="C28" s="157" t="s">
        <v>773</v>
      </c>
      <c r="D28" s="180">
        <v>83</v>
      </c>
      <c r="E28" s="180" t="s">
        <v>976</v>
      </c>
      <c r="F28" s="180" t="s">
        <v>976</v>
      </c>
      <c r="G28" s="180" t="s">
        <v>976</v>
      </c>
      <c r="H28" s="180" t="s">
        <v>976</v>
      </c>
      <c r="I28" s="180">
        <v>83</v>
      </c>
    </row>
    <row r="29" spans="1:9" s="71" customFormat="1" ht="19.350000000000001" customHeight="1">
      <c r="A29" s="905"/>
      <c r="B29" s="906"/>
      <c r="C29" s="157" t="s">
        <v>732</v>
      </c>
      <c r="D29" s="180">
        <v>29</v>
      </c>
      <c r="E29" s="180"/>
      <c r="F29" s="180">
        <v>16</v>
      </c>
      <c r="G29" s="180" t="s">
        <v>976</v>
      </c>
      <c r="H29" s="180" t="s">
        <v>976</v>
      </c>
      <c r="I29" s="180">
        <v>45</v>
      </c>
    </row>
    <row r="30" spans="1:9" s="71" customFormat="1" ht="19.350000000000001" customHeight="1">
      <c r="A30" s="905"/>
      <c r="B30" s="906"/>
      <c r="C30" s="156" t="s">
        <v>10</v>
      </c>
      <c r="D30" s="181">
        <f>SUM(D27:D29)</f>
        <v>271</v>
      </c>
      <c r="E30" s="181">
        <f t="shared" ref="E30:H30" si="2">SUM(E27:E29)</f>
        <v>0</v>
      </c>
      <c r="F30" s="181">
        <f t="shared" si="2"/>
        <v>16</v>
      </c>
      <c r="G30" s="181">
        <f t="shared" si="2"/>
        <v>0</v>
      </c>
      <c r="H30" s="181">
        <f t="shared" si="2"/>
        <v>0</v>
      </c>
      <c r="I30" s="181">
        <f>SUM(I27:I29)</f>
        <v>287</v>
      </c>
    </row>
    <row r="31" spans="1:9" ht="14.1" customHeight="1">
      <c r="A31" s="905">
        <v>8</v>
      </c>
      <c r="B31" s="906" t="s">
        <v>423</v>
      </c>
      <c r="C31" s="157" t="s">
        <v>733</v>
      </c>
      <c r="D31" s="180">
        <v>23</v>
      </c>
      <c r="E31" s="180">
        <v>47</v>
      </c>
      <c r="F31" s="180">
        <v>32</v>
      </c>
      <c r="G31" s="180" t="s">
        <v>976</v>
      </c>
      <c r="H31" s="180" t="s">
        <v>976</v>
      </c>
      <c r="I31" s="180">
        <v>79</v>
      </c>
    </row>
    <row r="32" spans="1:9" ht="14.1" customHeight="1">
      <c r="A32" s="905"/>
      <c r="B32" s="906"/>
      <c r="C32" s="157" t="s">
        <v>734</v>
      </c>
      <c r="D32" s="180">
        <v>99</v>
      </c>
      <c r="E32" s="180">
        <v>153</v>
      </c>
      <c r="F32" s="180">
        <v>145</v>
      </c>
      <c r="G32" s="180" t="s">
        <v>976</v>
      </c>
      <c r="H32" s="180" t="s">
        <v>976</v>
      </c>
      <c r="I32" s="180">
        <v>298</v>
      </c>
    </row>
    <row r="33" spans="1:10" ht="14.1" customHeight="1">
      <c r="A33" s="905"/>
      <c r="B33" s="906"/>
      <c r="C33" s="157" t="s">
        <v>482</v>
      </c>
      <c r="D33" s="180">
        <v>92</v>
      </c>
      <c r="E33" s="180">
        <v>147</v>
      </c>
      <c r="F33" s="180">
        <v>130</v>
      </c>
      <c r="G33" s="180" t="s">
        <v>976</v>
      </c>
      <c r="H33" s="180" t="s">
        <v>976</v>
      </c>
      <c r="I33" s="180">
        <v>277</v>
      </c>
    </row>
    <row r="34" spans="1:10" s="56" customFormat="1" ht="14.1" customHeight="1">
      <c r="A34" s="905"/>
      <c r="B34" s="906"/>
      <c r="C34" s="157" t="s">
        <v>483</v>
      </c>
      <c r="D34" s="180">
        <v>83</v>
      </c>
      <c r="E34" s="180">
        <v>151</v>
      </c>
      <c r="F34" s="180">
        <v>127</v>
      </c>
      <c r="G34" s="180" t="s">
        <v>976</v>
      </c>
      <c r="H34" s="180" t="s">
        <v>976</v>
      </c>
      <c r="I34" s="180">
        <v>278</v>
      </c>
    </row>
    <row r="35" spans="1:10" s="56" customFormat="1" ht="14.1" customHeight="1">
      <c r="A35" s="905"/>
      <c r="B35" s="906"/>
      <c r="C35" s="158" t="s">
        <v>10</v>
      </c>
      <c r="D35" s="181">
        <f>SUM(D31:D34)</f>
        <v>297</v>
      </c>
      <c r="E35" s="181">
        <f>SUM(E31:E34)</f>
        <v>498</v>
      </c>
      <c r="F35" s="181">
        <f>SUM(F31:F34)</f>
        <v>434</v>
      </c>
      <c r="G35" s="181"/>
      <c r="H35" s="590"/>
      <c r="I35" s="181">
        <f>SUM(I31:I34)</f>
        <v>932</v>
      </c>
    </row>
    <row r="36" spans="1:10" ht="14.1" customHeight="1">
      <c r="A36" s="905">
        <v>9</v>
      </c>
      <c r="B36" s="906" t="s">
        <v>424</v>
      </c>
      <c r="C36" s="157" t="s">
        <v>623</v>
      </c>
      <c r="D36" s="180">
        <v>162</v>
      </c>
      <c r="E36" s="180" t="s">
        <v>976</v>
      </c>
      <c r="F36" s="180" t="s">
        <v>976</v>
      </c>
      <c r="G36" s="180" t="s">
        <v>976</v>
      </c>
      <c r="H36" s="180" t="s">
        <v>976</v>
      </c>
      <c r="I36" s="180">
        <v>162</v>
      </c>
    </row>
    <row r="37" spans="1:10" ht="14.1" customHeight="1">
      <c r="A37" s="905"/>
      <c r="B37" s="906"/>
      <c r="C37" s="157" t="s">
        <v>624</v>
      </c>
      <c r="D37" s="180">
        <v>214</v>
      </c>
      <c r="E37" s="180">
        <v>6</v>
      </c>
      <c r="F37" s="180"/>
      <c r="G37" s="180" t="s">
        <v>976</v>
      </c>
      <c r="H37" s="180" t="s">
        <v>976</v>
      </c>
      <c r="I37" s="180">
        <v>220</v>
      </c>
    </row>
    <row r="38" spans="1:10" ht="14.1" customHeight="1">
      <c r="A38" s="905"/>
      <c r="B38" s="906"/>
      <c r="C38" s="157" t="s">
        <v>625</v>
      </c>
      <c r="D38" s="180">
        <v>111</v>
      </c>
      <c r="E38" s="180"/>
      <c r="F38" s="180">
        <v>2</v>
      </c>
      <c r="G38" s="180" t="s">
        <v>976</v>
      </c>
      <c r="H38" s="180" t="s">
        <v>976</v>
      </c>
      <c r="I38" s="180">
        <v>113</v>
      </c>
    </row>
    <row r="39" spans="1:10" ht="14.1" customHeight="1">
      <c r="A39" s="905"/>
      <c r="B39" s="906"/>
      <c r="C39" s="157" t="s">
        <v>626</v>
      </c>
      <c r="D39" s="180">
        <v>81</v>
      </c>
      <c r="E39" s="180"/>
      <c r="F39" s="180">
        <v>5</v>
      </c>
      <c r="G39" s="180" t="s">
        <v>976</v>
      </c>
      <c r="H39" s="180" t="s">
        <v>976</v>
      </c>
      <c r="I39" s="180">
        <v>86</v>
      </c>
    </row>
    <row r="40" spans="1:10" ht="14.1" customHeight="1">
      <c r="A40" s="905"/>
      <c r="B40" s="906"/>
      <c r="C40" s="157" t="s">
        <v>638</v>
      </c>
      <c r="D40" s="180">
        <v>293</v>
      </c>
      <c r="E40" s="180">
        <v>6</v>
      </c>
      <c r="F40" s="180">
        <v>7</v>
      </c>
      <c r="G40" s="180" t="s">
        <v>976</v>
      </c>
      <c r="H40" s="180" t="s">
        <v>976</v>
      </c>
      <c r="I40" s="180">
        <v>306</v>
      </c>
      <c r="J40" s="773">
        <v>13</v>
      </c>
    </row>
    <row r="41" spans="1:10" s="65" customFormat="1" ht="14.1" customHeight="1">
      <c r="A41" s="905"/>
      <c r="B41" s="906"/>
      <c r="C41" s="182" t="s">
        <v>10</v>
      </c>
      <c r="D41" s="181">
        <f>SUM(D36:D40)</f>
        <v>861</v>
      </c>
      <c r="E41" s="181">
        <f>SUM(E36:E40)</f>
        <v>12</v>
      </c>
      <c r="F41" s="181">
        <f>SUM(F36:F40)</f>
        <v>14</v>
      </c>
      <c r="G41" s="181"/>
      <c r="H41" s="181"/>
      <c r="I41" s="181">
        <f>SUM(I36:I40)</f>
        <v>887</v>
      </c>
    </row>
    <row r="42" spans="1:10" s="65" customFormat="1" ht="14.1" customHeight="1">
      <c r="A42" s="905">
        <v>10</v>
      </c>
      <c r="B42" s="906" t="s">
        <v>512</v>
      </c>
      <c r="C42" s="157" t="s">
        <v>735</v>
      </c>
      <c r="D42" s="180"/>
      <c r="E42" s="180"/>
      <c r="F42" s="180">
        <v>272</v>
      </c>
      <c r="G42" s="180"/>
      <c r="H42" s="180"/>
      <c r="I42" s="180">
        <v>272</v>
      </c>
    </row>
    <row r="43" spans="1:10" s="71" customFormat="1" ht="14.1" customHeight="1">
      <c r="A43" s="905"/>
      <c r="B43" s="906"/>
      <c r="C43" s="157" t="s">
        <v>639</v>
      </c>
      <c r="D43" s="180">
        <v>286</v>
      </c>
      <c r="E43" s="180">
        <v>3</v>
      </c>
      <c r="F43" s="180"/>
      <c r="G43" s="180"/>
      <c r="H43" s="180"/>
      <c r="I43" s="180">
        <v>289</v>
      </c>
    </row>
    <row r="44" spans="1:10" s="71" customFormat="1" ht="14.1" customHeight="1">
      <c r="A44" s="905"/>
      <c r="B44" s="906"/>
      <c r="C44" s="157" t="s">
        <v>737</v>
      </c>
      <c r="D44" s="180">
        <v>284</v>
      </c>
      <c r="E44" s="180">
        <v>1</v>
      </c>
      <c r="F44" s="180"/>
      <c r="G44" s="180"/>
      <c r="H44" s="180"/>
      <c r="I44" s="180">
        <v>285</v>
      </c>
    </row>
    <row r="45" spans="1:10" s="71" customFormat="1" ht="14.1" customHeight="1">
      <c r="A45" s="905"/>
      <c r="B45" s="906"/>
      <c r="C45" s="157" t="s">
        <v>736</v>
      </c>
      <c r="D45" s="180">
        <v>295</v>
      </c>
      <c r="E45" s="180">
        <v>4</v>
      </c>
      <c r="F45" s="180"/>
      <c r="G45" s="180"/>
      <c r="H45" s="180"/>
      <c r="I45" s="180">
        <v>299</v>
      </c>
    </row>
    <row r="46" spans="1:10" s="71" customFormat="1" ht="14.1" customHeight="1">
      <c r="A46" s="905"/>
      <c r="B46" s="906"/>
      <c r="C46" s="156" t="s">
        <v>10</v>
      </c>
      <c r="D46" s="181">
        <f>SUM(D42:D45)</f>
        <v>865</v>
      </c>
      <c r="E46" s="181">
        <f t="shared" ref="E46:H46" si="3">SUM(E42:E45)</f>
        <v>8</v>
      </c>
      <c r="F46" s="181">
        <f t="shared" si="3"/>
        <v>272</v>
      </c>
      <c r="G46" s="181">
        <f t="shared" si="3"/>
        <v>0</v>
      </c>
      <c r="H46" s="181">
        <f t="shared" si="3"/>
        <v>0</v>
      </c>
      <c r="I46" s="181">
        <f>SUM(I42:I45)</f>
        <v>1145</v>
      </c>
    </row>
    <row r="47" spans="1:10" ht="14.1" customHeight="1">
      <c r="A47" s="905">
        <v>11</v>
      </c>
      <c r="B47" s="906" t="s">
        <v>426</v>
      </c>
      <c r="C47" s="157" t="s">
        <v>481</v>
      </c>
      <c r="D47" s="180">
        <v>167</v>
      </c>
      <c r="E47" s="180"/>
      <c r="F47" s="180"/>
      <c r="G47" s="180"/>
      <c r="H47" s="180"/>
      <c r="I47" s="180">
        <v>167</v>
      </c>
    </row>
    <row r="48" spans="1:10" s="71" customFormat="1" ht="14.1" customHeight="1">
      <c r="A48" s="905"/>
      <c r="B48" s="906"/>
      <c r="C48" s="157" t="s">
        <v>738</v>
      </c>
      <c r="D48" s="180">
        <v>299</v>
      </c>
      <c r="E48" s="180"/>
      <c r="F48" s="180"/>
      <c r="G48" s="180"/>
      <c r="H48" s="180"/>
      <c r="I48" s="180">
        <v>299</v>
      </c>
    </row>
    <row r="49" spans="1:10" s="71" customFormat="1" ht="14.1" customHeight="1">
      <c r="A49" s="905"/>
      <c r="B49" s="906"/>
      <c r="C49" s="157" t="s">
        <v>739</v>
      </c>
      <c r="D49" s="180">
        <v>149</v>
      </c>
      <c r="E49" s="180"/>
      <c r="F49" s="180"/>
      <c r="G49" s="180"/>
      <c r="H49" s="180"/>
      <c r="I49" s="180">
        <v>149</v>
      </c>
    </row>
    <row r="50" spans="1:10" s="71" customFormat="1" ht="14.1" customHeight="1">
      <c r="A50" s="905"/>
      <c r="B50" s="906"/>
      <c r="C50" s="157" t="s">
        <v>740</v>
      </c>
      <c r="D50" s="180">
        <v>72</v>
      </c>
      <c r="E50" s="180"/>
      <c r="F50" s="180"/>
      <c r="G50" s="180"/>
      <c r="H50" s="180"/>
      <c r="I50" s="180">
        <v>72</v>
      </c>
    </row>
    <row r="51" spans="1:10" s="71" customFormat="1" ht="14.1" customHeight="1">
      <c r="A51" s="905"/>
      <c r="B51" s="906"/>
      <c r="C51" s="157" t="s">
        <v>774</v>
      </c>
      <c r="D51" s="180">
        <v>217</v>
      </c>
      <c r="E51" s="180">
        <v>1</v>
      </c>
      <c r="F51" s="180">
        <v>1</v>
      </c>
      <c r="G51" s="180"/>
      <c r="H51" s="180"/>
      <c r="I51" s="180">
        <v>219</v>
      </c>
    </row>
    <row r="52" spans="1:10" s="71" customFormat="1" ht="14.1" customHeight="1">
      <c r="A52" s="905"/>
      <c r="B52" s="906"/>
      <c r="C52" s="157" t="s">
        <v>647</v>
      </c>
      <c r="D52" s="180">
        <v>838</v>
      </c>
      <c r="E52" s="180">
        <v>2</v>
      </c>
      <c r="F52" s="180"/>
      <c r="G52" s="180"/>
      <c r="H52" s="180"/>
      <c r="I52" s="180">
        <v>840</v>
      </c>
    </row>
    <row r="53" spans="1:10" s="71" customFormat="1" ht="14.1" customHeight="1">
      <c r="A53" s="905"/>
      <c r="B53" s="906"/>
      <c r="C53" s="157" t="s">
        <v>775</v>
      </c>
      <c r="D53" s="180">
        <v>128</v>
      </c>
      <c r="E53" s="180"/>
      <c r="F53" s="180"/>
      <c r="G53" s="180"/>
      <c r="H53" s="180"/>
      <c r="I53" s="180">
        <v>128</v>
      </c>
    </row>
    <row r="54" spans="1:10" s="71" customFormat="1" ht="14.1" customHeight="1">
      <c r="A54" s="905"/>
      <c r="B54" s="906"/>
      <c r="C54" s="157" t="s">
        <v>741</v>
      </c>
      <c r="D54" s="180">
        <v>81</v>
      </c>
      <c r="E54" s="180"/>
      <c r="F54" s="180"/>
      <c r="G54" s="180"/>
      <c r="H54" s="180"/>
      <c r="I54" s="180">
        <v>81</v>
      </c>
    </row>
    <row r="55" spans="1:10">
      <c r="A55" s="905"/>
      <c r="B55" s="906"/>
      <c r="C55" s="156" t="s">
        <v>10</v>
      </c>
      <c r="D55" s="181">
        <f>SUM(D47:D54)</f>
        <v>1951</v>
      </c>
      <c r="E55" s="181">
        <f>SUM(E47:E54)</f>
        <v>3</v>
      </c>
      <c r="F55" s="181">
        <f>SUM(F47:F54)</f>
        <v>1</v>
      </c>
      <c r="G55" s="181"/>
      <c r="H55" s="181"/>
      <c r="I55" s="181">
        <f>SUM(I47:I54)</f>
        <v>1955</v>
      </c>
    </row>
    <row r="56" spans="1:10">
      <c r="A56" s="905">
        <v>12</v>
      </c>
      <c r="B56" s="906" t="s">
        <v>427</v>
      </c>
      <c r="C56" s="69" t="s">
        <v>742</v>
      </c>
      <c r="D56" s="180">
        <v>426</v>
      </c>
      <c r="E56" s="180"/>
      <c r="F56" s="180">
        <v>49</v>
      </c>
      <c r="G56" s="180">
        <v>2</v>
      </c>
      <c r="H56" s="180"/>
      <c r="I56" s="180">
        <v>477</v>
      </c>
      <c r="J56" s="71"/>
    </row>
    <row r="57" spans="1:10" s="71" customFormat="1">
      <c r="A57" s="905"/>
      <c r="B57" s="906"/>
      <c r="C57" s="69" t="s">
        <v>743</v>
      </c>
      <c r="D57" s="180">
        <v>417</v>
      </c>
      <c r="E57" s="180"/>
      <c r="F57" s="180"/>
      <c r="G57" s="180"/>
      <c r="H57" s="180"/>
      <c r="I57" s="180">
        <v>417</v>
      </c>
    </row>
    <row r="58" spans="1:10" s="71" customFormat="1">
      <c r="A58" s="905"/>
      <c r="B58" s="906"/>
      <c r="C58" s="69" t="s">
        <v>776</v>
      </c>
      <c r="D58" s="180">
        <v>186</v>
      </c>
      <c r="E58" s="180">
        <v>3</v>
      </c>
      <c r="F58" s="180">
        <v>3</v>
      </c>
      <c r="G58" s="180">
        <v>3</v>
      </c>
      <c r="H58" s="180"/>
      <c r="I58" s="180">
        <v>195</v>
      </c>
    </row>
    <row r="59" spans="1:10" s="71" customFormat="1">
      <c r="A59" s="905"/>
      <c r="B59" s="906"/>
      <c r="C59" s="182" t="s">
        <v>10</v>
      </c>
      <c r="D59" s="181">
        <f>SUM(D56:D58)</f>
        <v>1029</v>
      </c>
      <c r="E59" s="181">
        <f>SUM(E56:E58)</f>
        <v>3</v>
      </c>
      <c r="F59" s="181">
        <f>SUM(F56:F58)</f>
        <v>52</v>
      </c>
      <c r="G59" s="181">
        <f>SUM(G56:G58)</f>
        <v>5</v>
      </c>
      <c r="H59" s="181"/>
      <c r="I59" s="181">
        <f>SUM(I56:I58)</f>
        <v>1089</v>
      </c>
    </row>
    <row r="60" spans="1:10">
      <c r="A60" s="905">
        <v>13</v>
      </c>
      <c r="B60" s="907" t="s">
        <v>428</v>
      </c>
      <c r="C60" s="157" t="s">
        <v>759</v>
      </c>
      <c r="D60" s="180">
        <v>1059</v>
      </c>
      <c r="E60" s="180">
        <v>40</v>
      </c>
      <c r="F60" s="180"/>
      <c r="G60" s="180"/>
      <c r="H60" s="180"/>
      <c r="I60" s="180">
        <v>1099</v>
      </c>
      <c r="J60" s="65"/>
    </row>
    <row r="61" spans="1:10">
      <c r="A61" s="905"/>
      <c r="B61" s="908"/>
      <c r="C61" s="157" t="s">
        <v>760</v>
      </c>
      <c r="D61" s="180">
        <v>539</v>
      </c>
      <c r="E61" s="180"/>
      <c r="F61" s="180">
        <v>25</v>
      </c>
      <c r="G61" s="180"/>
      <c r="H61" s="180"/>
      <c r="I61" s="180">
        <v>564</v>
      </c>
    </row>
    <row r="62" spans="1:10">
      <c r="A62" s="905"/>
      <c r="B62" s="908"/>
      <c r="C62" s="157" t="s">
        <v>519</v>
      </c>
      <c r="D62" s="180">
        <v>220</v>
      </c>
      <c r="E62" s="180"/>
      <c r="F62" s="180"/>
      <c r="G62" s="180"/>
      <c r="H62" s="180"/>
      <c r="I62" s="180">
        <v>220</v>
      </c>
    </row>
    <row r="63" spans="1:10" s="65" customFormat="1">
      <c r="A63" s="905"/>
      <c r="B63" s="909"/>
      <c r="C63" s="182" t="s">
        <v>10</v>
      </c>
      <c r="D63" s="181">
        <f>SUM(D60:D62)</f>
        <v>1818</v>
      </c>
      <c r="E63" s="181">
        <f>SUM(E60:E62)</f>
        <v>40</v>
      </c>
      <c r="F63" s="181">
        <f>SUM(F60:F62)</f>
        <v>25</v>
      </c>
      <c r="G63" s="181"/>
      <c r="H63" s="181"/>
      <c r="I63" s="181">
        <f>SUM(I60:I62)</f>
        <v>1883</v>
      </c>
      <c r="J63"/>
    </row>
    <row r="64" spans="1:10">
      <c r="A64" s="905">
        <v>14</v>
      </c>
      <c r="B64" s="906" t="s">
        <v>429</v>
      </c>
      <c r="C64" s="157" t="s">
        <v>658</v>
      </c>
      <c r="D64" s="180">
        <v>748</v>
      </c>
      <c r="E64" s="180"/>
      <c r="F64" s="180"/>
      <c r="G64" s="180"/>
      <c r="H64" s="180"/>
      <c r="I64" s="180">
        <v>748</v>
      </c>
      <c r="J64" s="56"/>
    </row>
    <row r="65" spans="1:10">
      <c r="A65" s="905"/>
      <c r="B65" s="906"/>
      <c r="C65" s="157" t="s">
        <v>1</v>
      </c>
      <c r="D65" s="180">
        <v>515</v>
      </c>
      <c r="E65" s="180"/>
      <c r="F65" s="180"/>
      <c r="G65" s="180"/>
      <c r="H65" s="180"/>
      <c r="I65" s="180">
        <v>515</v>
      </c>
    </row>
    <row r="66" spans="1:10">
      <c r="A66" s="905"/>
      <c r="B66" s="906"/>
      <c r="C66" s="183" t="s">
        <v>479</v>
      </c>
      <c r="D66" s="180">
        <v>117</v>
      </c>
      <c r="E66" s="180"/>
      <c r="F66" s="180"/>
      <c r="G66" s="180"/>
      <c r="H66" s="180"/>
      <c r="I66" s="180">
        <v>117</v>
      </c>
    </row>
    <row r="67" spans="1:10" s="56" customFormat="1">
      <c r="A67" s="905"/>
      <c r="B67" s="906"/>
      <c r="C67" s="169" t="s">
        <v>10</v>
      </c>
      <c r="D67" s="181">
        <f>SUM(D64:D66)</f>
        <v>1380</v>
      </c>
      <c r="E67" s="181"/>
      <c r="F67" s="181"/>
      <c r="G67" s="181"/>
      <c r="H67" s="181"/>
      <c r="I67" s="181">
        <f>SUM(I64:I66)</f>
        <v>1380</v>
      </c>
      <c r="J67"/>
    </row>
    <row r="68" spans="1:10">
      <c r="A68" s="905">
        <v>15</v>
      </c>
      <c r="B68" s="906" t="s">
        <v>430</v>
      </c>
      <c r="C68" s="184" t="s">
        <v>475</v>
      </c>
      <c r="D68" s="180">
        <v>655</v>
      </c>
      <c r="E68" s="180" t="s">
        <v>976</v>
      </c>
      <c r="F68" s="180"/>
      <c r="G68" s="180"/>
      <c r="H68" s="180"/>
      <c r="I68" s="180">
        <v>655</v>
      </c>
      <c r="J68" s="56"/>
    </row>
    <row r="69" spans="1:10">
      <c r="A69" s="905"/>
      <c r="B69" s="906"/>
      <c r="C69" s="184" t="s">
        <v>476</v>
      </c>
      <c r="D69" s="180">
        <v>258</v>
      </c>
      <c r="E69" s="180" t="s">
        <v>976</v>
      </c>
      <c r="F69" s="180"/>
      <c r="G69" s="180"/>
      <c r="H69" s="180"/>
      <c r="I69" s="180">
        <v>258</v>
      </c>
    </row>
    <row r="70" spans="1:10">
      <c r="A70" s="905"/>
      <c r="B70" s="906"/>
      <c r="C70" s="185" t="s">
        <v>477</v>
      </c>
      <c r="D70" s="180">
        <v>48</v>
      </c>
      <c r="E70" s="180"/>
      <c r="F70" s="180"/>
      <c r="G70" s="180"/>
      <c r="H70" s="180"/>
      <c r="I70" s="180">
        <v>48</v>
      </c>
    </row>
    <row r="71" spans="1:10" s="56" customFormat="1">
      <c r="A71" s="905"/>
      <c r="B71" s="906"/>
      <c r="C71" s="158" t="s">
        <v>10</v>
      </c>
      <c r="D71" s="181">
        <f>SUM(D68:D70)</f>
        <v>961</v>
      </c>
      <c r="E71" s="181"/>
      <c r="F71" s="181"/>
      <c r="G71" s="181"/>
      <c r="H71" s="181"/>
      <c r="I71" s="181">
        <f>SUM(I68:I70)</f>
        <v>961</v>
      </c>
      <c r="J71"/>
    </row>
    <row r="72" spans="1:10">
      <c r="A72" s="905"/>
      <c r="B72" s="906" t="s">
        <v>431</v>
      </c>
      <c r="C72" s="185" t="s">
        <v>473</v>
      </c>
      <c r="D72" s="180">
        <v>731</v>
      </c>
      <c r="E72" s="180"/>
      <c r="F72" s="180"/>
      <c r="G72" s="180"/>
      <c r="H72" s="180"/>
      <c r="I72" s="180">
        <v>731</v>
      </c>
    </row>
    <row r="73" spans="1:10" s="75" customFormat="1">
      <c r="A73" s="905"/>
      <c r="B73" s="906"/>
      <c r="C73" s="185" t="s">
        <v>474</v>
      </c>
      <c r="D73" s="180">
        <v>587</v>
      </c>
      <c r="E73" s="180"/>
      <c r="F73" s="180"/>
      <c r="G73" s="180"/>
      <c r="H73" s="180"/>
      <c r="I73" s="180">
        <v>587</v>
      </c>
    </row>
    <row r="74" spans="1:10">
      <c r="A74" s="905"/>
      <c r="B74" s="906"/>
      <c r="C74" s="158" t="s">
        <v>10</v>
      </c>
      <c r="D74" s="181">
        <f>SUM(D72:D73)</f>
        <v>1318</v>
      </c>
      <c r="E74" s="181"/>
      <c r="F74" s="181"/>
      <c r="G74" s="181"/>
      <c r="H74" s="181"/>
      <c r="I74" s="181">
        <f>SUM(I72:I73)</f>
        <v>1318</v>
      </c>
    </row>
    <row r="75" spans="1:10">
      <c r="A75" s="905">
        <v>17</v>
      </c>
      <c r="B75" s="906" t="s">
        <v>721</v>
      </c>
      <c r="C75" s="183" t="s">
        <v>471</v>
      </c>
      <c r="D75" s="180">
        <v>287</v>
      </c>
      <c r="E75" s="179" t="s">
        <v>976</v>
      </c>
      <c r="F75" s="181"/>
      <c r="G75" s="179" t="s">
        <v>976</v>
      </c>
      <c r="H75" s="179" t="s">
        <v>976</v>
      </c>
      <c r="I75" s="180">
        <v>287</v>
      </c>
    </row>
    <row r="76" spans="1:10">
      <c r="A76" s="905"/>
      <c r="B76" s="906"/>
      <c r="C76" s="183" t="s">
        <v>472</v>
      </c>
      <c r="D76" s="180">
        <v>282</v>
      </c>
      <c r="E76" s="179" t="s">
        <v>976</v>
      </c>
      <c r="F76" s="180">
        <v>100</v>
      </c>
      <c r="G76" s="179" t="s">
        <v>976</v>
      </c>
      <c r="H76" s="179" t="s">
        <v>976</v>
      </c>
      <c r="I76" s="180">
        <v>382</v>
      </c>
      <c r="J76" s="71"/>
    </row>
    <row r="77" spans="1:10">
      <c r="A77" s="905"/>
      <c r="B77" s="906"/>
      <c r="C77" s="169" t="s">
        <v>10</v>
      </c>
      <c r="D77" s="181">
        <f>SUM(D75:D76)</f>
        <v>569</v>
      </c>
      <c r="E77" s="179" t="s">
        <v>976</v>
      </c>
      <c r="F77" s="181">
        <f>SUM(F75:F76)</f>
        <v>100</v>
      </c>
      <c r="G77" s="179" t="s">
        <v>976</v>
      </c>
      <c r="H77" s="179" t="s">
        <v>976</v>
      </c>
      <c r="I77" s="181">
        <f>SUM(I75:I76)</f>
        <v>669</v>
      </c>
    </row>
    <row r="78" spans="1:10" ht="19.350000000000001" customHeight="1">
      <c r="A78" s="905">
        <v>18</v>
      </c>
      <c r="B78" s="906" t="s">
        <v>433</v>
      </c>
      <c r="C78" s="183" t="s">
        <v>627</v>
      </c>
      <c r="D78" s="180">
        <v>399</v>
      </c>
      <c r="E78" s="181"/>
      <c r="F78" s="181"/>
      <c r="G78" s="181"/>
      <c r="H78" s="181"/>
      <c r="I78" s="180">
        <v>399</v>
      </c>
    </row>
    <row r="79" spans="1:10" s="71" customFormat="1" ht="19.350000000000001" customHeight="1">
      <c r="A79" s="905"/>
      <c r="B79" s="906"/>
      <c r="C79" s="183" t="s">
        <v>470</v>
      </c>
      <c r="D79" s="180">
        <v>572</v>
      </c>
      <c r="E79" s="181"/>
      <c r="F79" s="180">
        <v>15</v>
      </c>
      <c r="G79" s="181"/>
      <c r="H79" s="181"/>
      <c r="I79" s="180">
        <v>587</v>
      </c>
    </row>
    <row r="80" spans="1:10" ht="19.350000000000001" customHeight="1">
      <c r="A80" s="905"/>
      <c r="B80" s="906"/>
      <c r="C80" s="186" t="s">
        <v>10</v>
      </c>
      <c r="D80" s="181">
        <f>SUM(D78:D79)</f>
        <v>971</v>
      </c>
      <c r="E80" s="181"/>
      <c r="F80" s="181">
        <f>SUM(F78:F79)</f>
        <v>15</v>
      </c>
      <c r="G80" s="181"/>
      <c r="H80" s="181"/>
      <c r="I80" s="181">
        <f>SUM(I78:I79)</f>
        <v>986</v>
      </c>
      <c r="J80" s="71"/>
    </row>
    <row r="81" spans="1:10" ht="16.350000000000001" customHeight="1">
      <c r="A81" s="905">
        <v>19</v>
      </c>
      <c r="B81" s="906" t="s">
        <v>434</v>
      </c>
      <c r="C81" s="157" t="s">
        <v>469</v>
      </c>
      <c r="D81" s="180">
        <v>83</v>
      </c>
      <c r="E81" s="181" t="s">
        <v>976</v>
      </c>
      <c r="F81" s="181" t="s">
        <v>976</v>
      </c>
      <c r="G81" s="181" t="s">
        <v>976</v>
      </c>
      <c r="H81" s="181" t="s">
        <v>976</v>
      </c>
      <c r="I81" s="180">
        <v>83</v>
      </c>
      <c r="J81" s="71"/>
    </row>
    <row r="82" spans="1:10" s="71" customFormat="1" ht="16.350000000000001" customHeight="1">
      <c r="A82" s="905"/>
      <c r="B82" s="906"/>
      <c r="C82" s="157" t="s">
        <v>733</v>
      </c>
      <c r="D82" s="180">
        <v>48</v>
      </c>
      <c r="E82" s="181" t="s">
        <v>976</v>
      </c>
      <c r="F82" s="181" t="s">
        <v>976</v>
      </c>
      <c r="G82" s="181" t="s">
        <v>976</v>
      </c>
      <c r="H82" s="181" t="s">
        <v>976</v>
      </c>
      <c r="I82" s="180">
        <v>48</v>
      </c>
    </row>
    <row r="83" spans="1:10" s="71" customFormat="1" ht="16.350000000000001" customHeight="1">
      <c r="A83" s="905"/>
      <c r="B83" s="906"/>
      <c r="C83" s="157" t="s">
        <v>744</v>
      </c>
      <c r="D83" s="180">
        <v>402</v>
      </c>
      <c r="E83" s="181" t="s">
        <v>976</v>
      </c>
      <c r="F83" s="181" t="s">
        <v>976</v>
      </c>
      <c r="G83" s="181" t="s">
        <v>976</v>
      </c>
      <c r="H83" s="181" t="s">
        <v>976</v>
      </c>
      <c r="I83" s="180">
        <v>402</v>
      </c>
    </row>
    <row r="84" spans="1:10" s="71" customFormat="1" ht="16.350000000000001" customHeight="1">
      <c r="A84" s="905"/>
      <c r="B84" s="906"/>
      <c r="C84" s="157" t="s">
        <v>761</v>
      </c>
      <c r="D84" s="180">
        <v>36</v>
      </c>
      <c r="E84" s="181" t="s">
        <v>976</v>
      </c>
      <c r="F84" s="181" t="s">
        <v>976</v>
      </c>
      <c r="G84" s="181" t="s">
        <v>976</v>
      </c>
      <c r="H84" s="181" t="s">
        <v>976</v>
      </c>
      <c r="I84" s="180">
        <v>36</v>
      </c>
      <c r="J84"/>
    </row>
    <row r="85" spans="1:10" s="71" customFormat="1" ht="16.350000000000001" customHeight="1">
      <c r="A85" s="905"/>
      <c r="B85" s="906"/>
      <c r="C85" s="183" t="s">
        <v>745</v>
      </c>
      <c r="D85" s="180">
        <v>289</v>
      </c>
      <c r="E85" s="181" t="s">
        <v>976</v>
      </c>
      <c r="F85" s="181" t="s">
        <v>976</v>
      </c>
      <c r="G85" s="181" t="s">
        <v>976</v>
      </c>
      <c r="H85" s="181" t="s">
        <v>976</v>
      </c>
      <c r="I85" s="180">
        <v>289</v>
      </c>
      <c r="J85"/>
    </row>
    <row r="86" spans="1:10" s="71" customFormat="1" ht="16.350000000000001" customHeight="1">
      <c r="A86" s="905"/>
      <c r="B86" s="906"/>
      <c r="C86" s="157" t="s">
        <v>610</v>
      </c>
      <c r="D86" s="180">
        <v>20</v>
      </c>
      <c r="E86" s="181" t="s">
        <v>976</v>
      </c>
      <c r="F86" s="181" t="s">
        <v>976</v>
      </c>
      <c r="G86" s="181" t="s">
        <v>976</v>
      </c>
      <c r="H86" s="181" t="s">
        <v>976</v>
      </c>
      <c r="I86" s="180">
        <v>20</v>
      </c>
      <c r="J86"/>
    </row>
    <row r="87" spans="1:10" ht="16.350000000000001" customHeight="1">
      <c r="A87" s="905"/>
      <c r="B87" s="906"/>
      <c r="C87" s="169" t="s">
        <v>10</v>
      </c>
      <c r="D87" s="181">
        <f>SUM(D81:D86)</f>
        <v>878</v>
      </c>
      <c r="E87" s="181" t="s">
        <v>976</v>
      </c>
      <c r="F87" s="181" t="s">
        <v>976</v>
      </c>
      <c r="G87" s="181" t="s">
        <v>976</v>
      </c>
      <c r="H87" s="181" t="s">
        <v>976</v>
      </c>
      <c r="I87" s="181">
        <f>SUM(I81:I86)</f>
        <v>878</v>
      </c>
    </row>
    <row r="88" spans="1:10" ht="16.350000000000001" customHeight="1">
      <c r="A88" s="905">
        <v>20</v>
      </c>
      <c r="B88" s="906" t="s">
        <v>435</v>
      </c>
      <c r="C88" s="183" t="s">
        <v>489</v>
      </c>
      <c r="D88" s="180">
        <v>579</v>
      </c>
      <c r="E88" s="181"/>
      <c r="F88" s="181"/>
      <c r="G88" s="181"/>
      <c r="H88" s="181"/>
      <c r="I88" s="180">
        <v>579</v>
      </c>
      <c r="J88" s="65"/>
    </row>
    <row r="89" spans="1:10" ht="16.350000000000001" customHeight="1">
      <c r="A89" s="905"/>
      <c r="B89" s="906"/>
      <c r="C89" s="183" t="s">
        <v>490</v>
      </c>
      <c r="D89" s="180">
        <v>473</v>
      </c>
      <c r="E89" s="181"/>
      <c r="F89" s="181"/>
      <c r="G89" s="181"/>
      <c r="H89" s="181"/>
      <c r="I89" s="180">
        <v>473</v>
      </c>
      <c r="J89">
        <v>14</v>
      </c>
    </row>
    <row r="90" spans="1:10" ht="39.75" customHeight="1">
      <c r="A90" s="905"/>
      <c r="B90" s="906"/>
      <c r="C90" s="183" t="s">
        <v>491</v>
      </c>
      <c r="D90" s="180">
        <v>238</v>
      </c>
      <c r="E90" s="181"/>
      <c r="F90" s="181"/>
      <c r="G90" s="181"/>
      <c r="H90" s="337" t="s">
        <v>1620</v>
      </c>
      <c r="I90" s="180">
        <v>239</v>
      </c>
      <c r="J90" s="71"/>
    </row>
    <row r="91" spans="1:10" s="65" customFormat="1">
      <c r="A91" s="905"/>
      <c r="B91" s="906"/>
      <c r="C91" s="157" t="s">
        <v>10</v>
      </c>
      <c r="D91" s="181">
        <f>SUM(D88:D90)</f>
        <v>1290</v>
      </c>
      <c r="E91" s="181"/>
      <c r="F91" s="181"/>
      <c r="G91" s="181"/>
      <c r="H91" s="181">
        <v>1</v>
      </c>
      <c r="I91" s="181">
        <f>SUM(I88:I90)</f>
        <v>1291</v>
      </c>
      <c r="J91" s="71"/>
    </row>
    <row r="92" spans="1:10" ht="16.350000000000001" customHeight="1">
      <c r="A92" s="905">
        <v>21</v>
      </c>
      <c r="B92" s="906" t="s">
        <v>436</v>
      </c>
      <c r="C92" s="157" t="s">
        <v>644</v>
      </c>
      <c r="D92" s="180">
        <v>21</v>
      </c>
      <c r="E92" s="180"/>
      <c r="F92" s="180">
        <v>656</v>
      </c>
      <c r="G92" s="181"/>
      <c r="H92" s="181"/>
      <c r="I92" s="180">
        <v>677</v>
      </c>
    </row>
    <row r="93" spans="1:10" s="71" customFormat="1" ht="27.95" customHeight="1">
      <c r="A93" s="905"/>
      <c r="B93" s="906"/>
      <c r="C93" s="183" t="s">
        <v>1244</v>
      </c>
      <c r="D93" s="180">
        <v>24</v>
      </c>
      <c r="E93" s="180"/>
      <c r="F93" s="180">
        <v>549</v>
      </c>
      <c r="G93" s="181"/>
      <c r="H93" s="181"/>
      <c r="I93" s="180">
        <v>573</v>
      </c>
      <c r="J93"/>
    </row>
    <row r="94" spans="1:10" s="71" customFormat="1" ht="29.45" customHeight="1">
      <c r="A94" s="905"/>
      <c r="B94" s="906"/>
      <c r="C94" s="183" t="s">
        <v>778</v>
      </c>
      <c r="D94" s="180">
        <v>514</v>
      </c>
      <c r="E94" s="180"/>
      <c r="F94" s="180">
        <v>52</v>
      </c>
      <c r="G94" s="181"/>
      <c r="H94" s="181"/>
      <c r="I94" s="180">
        <v>566</v>
      </c>
    </row>
    <row r="95" spans="1:10" ht="16.350000000000001" customHeight="1">
      <c r="A95" s="905"/>
      <c r="B95" s="906"/>
      <c r="C95" s="169" t="s">
        <v>10</v>
      </c>
      <c r="D95" s="181">
        <f>SUM(D92:D94)</f>
        <v>559</v>
      </c>
      <c r="E95" s="181"/>
      <c r="F95" s="181">
        <f>SUM(F92:F94)</f>
        <v>1257</v>
      </c>
      <c r="G95" s="181"/>
      <c r="H95" s="181"/>
      <c r="I95" s="181">
        <f>SUM(I92:I94)</f>
        <v>1816</v>
      </c>
      <c r="J95" s="71"/>
    </row>
    <row r="96" spans="1:10" ht="16.350000000000001" customHeight="1">
      <c r="A96" s="905">
        <v>22</v>
      </c>
      <c r="B96" s="906" t="s">
        <v>437</v>
      </c>
      <c r="C96" s="157" t="s">
        <v>468</v>
      </c>
      <c r="D96" s="180">
        <v>104</v>
      </c>
      <c r="E96" s="492"/>
      <c r="F96" s="492"/>
      <c r="G96" s="492"/>
      <c r="H96" s="492"/>
      <c r="I96" s="180">
        <v>104</v>
      </c>
    </row>
    <row r="97" spans="1:10" s="71" customFormat="1" ht="16.350000000000001" customHeight="1">
      <c r="A97" s="905"/>
      <c r="B97" s="906"/>
      <c r="C97" s="157" t="s">
        <v>763</v>
      </c>
      <c r="D97" s="180">
        <v>595</v>
      </c>
      <c r="E97" s="492"/>
      <c r="F97" s="492"/>
      <c r="G97" s="492"/>
      <c r="H97" s="492"/>
      <c r="I97" s="180">
        <v>595</v>
      </c>
      <c r="J97"/>
    </row>
    <row r="98" spans="1:10" s="71" customFormat="1" ht="16.350000000000001" customHeight="1">
      <c r="A98" s="905"/>
      <c r="B98" s="906"/>
      <c r="C98" s="157" t="s">
        <v>762</v>
      </c>
      <c r="D98" s="180">
        <v>1080</v>
      </c>
      <c r="E98" s="180">
        <v>5</v>
      </c>
      <c r="F98" s="492"/>
      <c r="G98" s="492"/>
      <c r="H98" s="492"/>
      <c r="I98" s="180">
        <v>1085</v>
      </c>
    </row>
    <row r="99" spans="1:10" ht="16.350000000000001" customHeight="1">
      <c r="A99" s="905"/>
      <c r="B99" s="906"/>
      <c r="C99" s="157" t="s">
        <v>10</v>
      </c>
      <c r="D99" s="181">
        <f>SUM(D96:D98)</f>
        <v>1779</v>
      </c>
      <c r="E99" s="181">
        <f>SUM(E96:E98)</f>
        <v>5</v>
      </c>
      <c r="F99" s="495"/>
      <c r="G99" s="495"/>
      <c r="H99" s="495"/>
      <c r="I99" s="181">
        <f>SUM(I96:I98)</f>
        <v>1784</v>
      </c>
      <c r="J99" s="71"/>
    </row>
    <row r="100" spans="1:10" ht="16.350000000000001" customHeight="1">
      <c r="A100" s="905">
        <v>23</v>
      </c>
      <c r="B100" s="906" t="s">
        <v>438</v>
      </c>
      <c r="C100" s="157" t="s">
        <v>765</v>
      </c>
      <c r="D100" s="180">
        <v>522</v>
      </c>
      <c r="E100" s="180"/>
      <c r="F100" s="180"/>
      <c r="G100" s="180"/>
      <c r="H100" s="180"/>
      <c r="I100" s="180">
        <v>522</v>
      </c>
      <c r="J100" s="71"/>
    </row>
    <row r="101" spans="1:10" s="71" customFormat="1" ht="16.350000000000001" customHeight="1">
      <c r="A101" s="905"/>
      <c r="B101" s="906"/>
      <c r="C101" s="157" t="s">
        <v>468</v>
      </c>
      <c r="D101" s="180">
        <v>537</v>
      </c>
      <c r="E101" s="180"/>
      <c r="F101" s="180"/>
      <c r="G101" s="180"/>
      <c r="H101" s="180"/>
      <c r="I101" s="180">
        <v>537</v>
      </c>
    </row>
    <row r="102" spans="1:10" s="71" customFormat="1" ht="16.350000000000001" customHeight="1">
      <c r="A102" s="905"/>
      <c r="B102" s="906"/>
      <c r="C102" s="157" t="s">
        <v>779</v>
      </c>
      <c r="D102" s="180">
        <v>354</v>
      </c>
      <c r="E102" s="180"/>
      <c r="F102" s="180"/>
      <c r="G102" s="180"/>
      <c r="H102" s="180"/>
      <c r="I102" s="180">
        <v>354</v>
      </c>
    </row>
    <row r="103" spans="1:10" s="71" customFormat="1" ht="16.350000000000001" customHeight="1">
      <c r="A103" s="905"/>
      <c r="B103" s="906"/>
      <c r="C103" s="157" t="s">
        <v>780</v>
      </c>
      <c r="D103" s="180">
        <v>177</v>
      </c>
      <c r="E103" s="180"/>
      <c r="F103" s="180"/>
      <c r="G103" s="180"/>
      <c r="H103" s="180"/>
      <c r="I103" s="180">
        <v>177</v>
      </c>
    </row>
    <row r="104" spans="1:10" s="71" customFormat="1" ht="16.350000000000001" customHeight="1">
      <c r="A104" s="905"/>
      <c r="B104" s="906"/>
      <c r="C104" s="157" t="s">
        <v>746</v>
      </c>
      <c r="D104" s="180">
        <v>60</v>
      </c>
      <c r="E104" s="180"/>
      <c r="F104" s="180"/>
      <c r="G104" s="180"/>
      <c r="H104" s="180"/>
      <c r="I104" s="180">
        <v>60</v>
      </c>
    </row>
    <row r="105" spans="1:10" s="71" customFormat="1" ht="16.350000000000001" customHeight="1">
      <c r="A105" s="905"/>
      <c r="B105" s="906"/>
      <c r="C105" s="157" t="s">
        <v>781</v>
      </c>
      <c r="D105" s="180">
        <v>214</v>
      </c>
      <c r="E105" s="180">
        <v>3</v>
      </c>
      <c r="F105" s="180"/>
      <c r="G105" s="180"/>
      <c r="H105" s="180"/>
      <c r="I105" s="180">
        <v>217</v>
      </c>
      <c r="J105"/>
    </row>
    <row r="106" spans="1:10" s="71" customFormat="1" ht="16.350000000000001" customHeight="1">
      <c r="A106" s="905"/>
      <c r="B106" s="906"/>
      <c r="C106" s="157" t="s">
        <v>782</v>
      </c>
      <c r="D106" s="180">
        <v>92</v>
      </c>
      <c r="E106" s="180"/>
      <c r="F106" s="180"/>
      <c r="G106" s="180"/>
      <c r="H106" s="180"/>
      <c r="I106" s="180">
        <v>92</v>
      </c>
      <c r="J106"/>
    </row>
    <row r="107" spans="1:10" s="71" customFormat="1" ht="16.350000000000001" customHeight="1">
      <c r="A107" s="905"/>
      <c r="B107" s="906"/>
      <c r="C107" s="169" t="s">
        <v>10</v>
      </c>
      <c r="D107" s="181">
        <f>SUM(D100:D106)</f>
        <v>1956</v>
      </c>
      <c r="E107" s="181">
        <v>3</v>
      </c>
      <c r="F107" s="181"/>
      <c r="G107" s="181"/>
      <c r="H107" s="181"/>
      <c r="I107" s="181">
        <f>SUM(I100:I106)</f>
        <v>1959</v>
      </c>
      <c r="J107" s="3"/>
    </row>
    <row r="108" spans="1:10" ht="16.350000000000001" customHeight="1">
      <c r="A108" s="905">
        <v>24</v>
      </c>
      <c r="B108" s="906" t="s">
        <v>439</v>
      </c>
      <c r="C108" s="183" t="s">
        <v>628</v>
      </c>
      <c r="D108" s="180">
        <v>136</v>
      </c>
      <c r="E108" s="180"/>
      <c r="F108" s="181"/>
      <c r="G108" s="181"/>
      <c r="H108" s="181"/>
      <c r="I108" s="180">
        <v>136</v>
      </c>
      <c r="J108" s="3"/>
    </row>
    <row r="109" spans="1:10" ht="16.350000000000001" customHeight="1">
      <c r="A109" s="905"/>
      <c r="B109" s="906"/>
      <c r="C109" s="183" t="s">
        <v>629</v>
      </c>
      <c r="D109" s="180">
        <v>841</v>
      </c>
      <c r="E109" s="180">
        <v>5</v>
      </c>
      <c r="F109" s="181"/>
      <c r="G109" s="181"/>
      <c r="H109" s="181"/>
      <c r="I109" s="180">
        <v>846</v>
      </c>
      <c r="J109" s="3"/>
    </row>
    <row r="110" spans="1:10" ht="16.350000000000001" customHeight="1">
      <c r="A110" s="905"/>
      <c r="B110" s="906"/>
      <c r="C110" s="169" t="s">
        <v>10</v>
      </c>
      <c r="D110" s="181">
        <f>SUM(D108:D109)</f>
        <v>977</v>
      </c>
      <c r="E110" s="181">
        <f>SUM(E108:E109)</f>
        <v>5</v>
      </c>
      <c r="F110" s="181"/>
      <c r="G110" s="181"/>
      <c r="H110" s="181"/>
      <c r="I110" s="181">
        <f>SUM(I108:I109)</f>
        <v>982</v>
      </c>
      <c r="J110" s="3"/>
    </row>
    <row r="111" spans="1:10" ht="15.75" customHeight="1">
      <c r="A111" s="905">
        <v>25</v>
      </c>
      <c r="B111" s="906" t="s">
        <v>465</v>
      </c>
      <c r="C111" s="183" t="s">
        <v>466</v>
      </c>
      <c r="D111" s="180">
        <v>52</v>
      </c>
      <c r="E111" s="180"/>
      <c r="F111" s="180"/>
      <c r="G111" s="180"/>
      <c r="H111" s="180"/>
      <c r="I111" s="180">
        <v>52</v>
      </c>
      <c r="J111" s="3"/>
    </row>
    <row r="112" spans="1:10" ht="15.75" customHeight="1">
      <c r="A112" s="905"/>
      <c r="B112" s="906"/>
      <c r="C112" s="183" t="s">
        <v>467</v>
      </c>
      <c r="D112" s="180">
        <v>272</v>
      </c>
      <c r="E112" s="180"/>
      <c r="F112" s="180"/>
      <c r="G112" s="180"/>
      <c r="H112" s="180"/>
      <c r="I112" s="180">
        <v>272</v>
      </c>
      <c r="J112" s="3"/>
    </row>
    <row r="113" spans="1:10" ht="15.75" customHeight="1">
      <c r="A113" s="905"/>
      <c r="B113" s="906"/>
      <c r="C113" s="169" t="s">
        <v>10</v>
      </c>
      <c r="D113" s="181">
        <f>SUM(D111:D112)</f>
        <v>324</v>
      </c>
      <c r="E113" s="181"/>
      <c r="F113" s="181"/>
      <c r="G113" s="181"/>
      <c r="H113" s="181"/>
      <c r="I113" s="181">
        <f>SUM(I111:I112)</f>
        <v>324</v>
      </c>
      <c r="J113" s="3"/>
    </row>
    <row r="114" spans="1:10" ht="15.75" customHeight="1">
      <c r="A114" s="905">
        <v>26</v>
      </c>
      <c r="B114" s="906" t="s">
        <v>462</v>
      </c>
      <c r="C114" s="155" t="s">
        <v>1611</v>
      </c>
      <c r="D114" s="180">
        <v>340</v>
      </c>
      <c r="E114" s="181"/>
      <c r="F114" s="181"/>
      <c r="G114" s="181"/>
      <c r="H114" s="181"/>
      <c r="I114" s="180">
        <v>340</v>
      </c>
      <c r="J114" s="3"/>
    </row>
    <row r="115" spans="1:10" ht="15.75" customHeight="1">
      <c r="A115" s="905"/>
      <c r="B115" s="906"/>
      <c r="C115" s="155" t="s">
        <v>783</v>
      </c>
      <c r="D115" s="180">
        <v>123</v>
      </c>
      <c r="E115" s="181"/>
      <c r="F115" s="180">
        <v>5</v>
      </c>
      <c r="G115" s="181"/>
      <c r="H115" s="181"/>
      <c r="I115" s="180">
        <v>128</v>
      </c>
      <c r="J115" s="3"/>
    </row>
    <row r="116" spans="1:10" ht="15.75" customHeight="1">
      <c r="A116" s="905"/>
      <c r="B116" s="906"/>
      <c r="C116" s="183" t="s">
        <v>464</v>
      </c>
      <c r="D116" s="180">
        <v>48</v>
      </c>
      <c r="E116" s="181"/>
      <c r="F116" s="180"/>
      <c r="G116" s="181"/>
      <c r="H116" s="181"/>
      <c r="I116" s="180">
        <v>48</v>
      </c>
      <c r="J116" s="3"/>
    </row>
    <row r="117" spans="1:10" s="56" customFormat="1" ht="15.75" customHeight="1">
      <c r="A117" s="905"/>
      <c r="B117" s="906"/>
      <c r="C117" s="169" t="s">
        <v>10</v>
      </c>
      <c r="D117" s="181">
        <f>SUM(D114:D116)</f>
        <v>511</v>
      </c>
      <c r="E117" s="181"/>
      <c r="F117" s="181">
        <f>SUM(F114:F116)</f>
        <v>5</v>
      </c>
      <c r="G117" s="181"/>
      <c r="H117" s="181"/>
      <c r="I117" s="181">
        <f>SUM(I114:I116)</f>
        <v>516</v>
      </c>
      <c r="J117" s="3"/>
    </row>
    <row r="118" spans="1:10" ht="15.75" customHeight="1">
      <c r="A118" s="905">
        <v>27</v>
      </c>
      <c r="B118" s="906" t="s">
        <v>645</v>
      </c>
      <c r="C118" s="159" t="s">
        <v>747</v>
      </c>
      <c r="D118" s="180">
        <v>309</v>
      </c>
      <c r="E118" s="180"/>
      <c r="F118" s="180"/>
      <c r="G118" s="180"/>
      <c r="H118" s="180"/>
      <c r="I118" s="180">
        <v>309</v>
      </c>
      <c r="J118" s="3"/>
    </row>
    <row r="119" spans="1:10" s="71" customFormat="1" ht="15.75" customHeight="1">
      <c r="A119" s="905"/>
      <c r="B119" s="906"/>
      <c r="C119" s="159" t="s">
        <v>764</v>
      </c>
      <c r="D119" s="180">
        <v>649</v>
      </c>
      <c r="E119" s="180"/>
      <c r="F119" s="180">
        <v>2</v>
      </c>
      <c r="G119" s="180"/>
      <c r="H119" s="180"/>
      <c r="I119" s="180">
        <v>651</v>
      </c>
      <c r="J119" s="3"/>
    </row>
    <row r="120" spans="1:10" s="71" customFormat="1" ht="15.75" customHeight="1">
      <c r="A120" s="905"/>
      <c r="B120" s="906"/>
      <c r="C120" s="159" t="s">
        <v>690</v>
      </c>
      <c r="D120" s="180">
        <v>191</v>
      </c>
      <c r="E120" s="180">
        <v>6</v>
      </c>
      <c r="F120" s="180"/>
      <c r="G120" s="180"/>
      <c r="H120" s="180"/>
      <c r="I120" s="180">
        <v>197</v>
      </c>
      <c r="J120" s="3"/>
    </row>
    <row r="121" spans="1:10" s="71" customFormat="1" ht="15.75" customHeight="1">
      <c r="A121" s="905"/>
      <c r="B121" s="906"/>
      <c r="C121" s="159" t="s">
        <v>748</v>
      </c>
      <c r="D121" s="180">
        <v>145</v>
      </c>
      <c r="E121" s="180"/>
      <c r="F121" s="180"/>
      <c r="G121" s="180"/>
      <c r="H121" s="180"/>
      <c r="I121" s="180">
        <v>145</v>
      </c>
      <c r="J121" s="3"/>
    </row>
    <row r="122" spans="1:10" s="71" customFormat="1" ht="15.75" customHeight="1">
      <c r="A122" s="905"/>
      <c r="B122" s="906"/>
      <c r="C122" s="159" t="s">
        <v>750</v>
      </c>
      <c r="D122" s="180">
        <v>112</v>
      </c>
      <c r="E122" s="180"/>
      <c r="F122" s="180"/>
      <c r="G122" s="180"/>
      <c r="H122" s="180"/>
      <c r="I122" s="180">
        <v>112</v>
      </c>
      <c r="J122" s="3"/>
    </row>
    <row r="123" spans="1:10" s="71" customFormat="1" ht="15.75" customHeight="1">
      <c r="A123" s="905"/>
      <c r="B123" s="906"/>
      <c r="C123" s="159" t="s">
        <v>659</v>
      </c>
      <c r="D123" s="180">
        <v>2852</v>
      </c>
      <c r="E123" s="180">
        <v>19</v>
      </c>
      <c r="F123" s="180">
        <v>22</v>
      </c>
      <c r="G123" s="180"/>
      <c r="H123" s="180"/>
      <c r="I123" s="180">
        <v>2893</v>
      </c>
      <c r="J123" s="3"/>
    </row>
    <row r="124" spans="1:10" ht="15.75" customHeight="1">
      <c r="A124" s="905"/>
      <c r="B124" s="906"/>
      <c r="C124" s="169" t="s">
        <v>10</v>
      </c>
      <c r="D124" s="181">
        <f>SUM(D118:D123)</f>
        <v>4258</v>
      </c>
      <c r="E124" s="181">
        <f>SUM(E118:E123)</f>
        <v>25</v>
      </c>
      <c r="F124" s="181">
        <f>SUM(F118:F123)</f>
        <v>24</v>
      </c>
      <c r="G124" s="181"/>
      <c r="H124" s="181"/>
      <c r="I124" s="181">
        <f>SUM(I118:I123)</f>
        <v>4307</v>
      </c>
      <c r="J124" s="3"/>
    </row>
    <row r="125" spans="1:10" ht="15.75" customHeight="1">
      <c r="A125" s="905">
        <v>28</v>
      </c>
      <c r="B125" s="906" t="s">
        <v>457</v>
      </c>
      <c r="C125" s="183" t="s">
        <v>458</v>
      </c>
      <c r="D125" s="180">
        <v>1015</v>
      </c>
      <c r="E125" s="180">
        <v>12</v>
      </c>
      <c r="F125" s="180"/>
      <c r="G125" s="180"/>
      <c r="H125" s="180"/>
      <c r="I125" s="180">
        <v>1027</v>
      </c>
      <c r="J125" s="3"/>
    </row>
    <row r="126" spans="1:10" ht="15.75" customHeight="1">
      <c r="A126" s="905"/>
      <c r="B126" s="906"/>
      <c r="C126" s="183" t="s">
        <v>459</v>
      </c>
      <c r="D126" s="180">
        <v>148</v>
      </c>
      <c r="E126" s="180"/>
      <c r="F126" s="180">
        <v>2</v>
      </c>
      <c r="G126" s="180"/>
      <c r="H126" s="180"/>
      <c r="I126" s="180">
        <v>150</v>
      </c>
      <c r="J126" s="3"/>
    </row>
    <row r="127" spans="1:10" ht="15.75" customHeight="1">
      <c r="A127" s="905"/>
      <c r="B127" s="906"/>
      <c r="C127" s="183" t="s">
        <v>460</v>
      </c>
      <c r="D127" s="180">
        <v>446</v>
      </c>
      <c r="E127" s="180">
        <v>5</v>
      </c>
      <c r="F127" s="180"/>
      <c r="G127" s="180"/>
      <c r="H127" s="180"/>
      <c r="I127" s="180">
        <v>451</v>
      </c>
      <c r="J127" s="3"/>
    </row>
    <row r="128" spans="1:10" s="56" customFormat="1" ht="15.75" customHeight="1">
      <c r="A128" s="905"/>
      <c r="B128" s="906"/>
      <c r="C128" s="183" t="s">
        <v>461</v>
      </c>
      <c r="D128" s="180">
        <v>475</v>
      </c>
      <c r="E128" s="180"/>
      <c r="F128" s="180">
        <v>1</v>
      </c>
      <c r="G128" s="180"/>
      <c r="H128" s="180"/>
      <c r="I128" s="180">
        <v>476</v>
      </c>
      <c r="J128" s="3"/>
    </row>
    <row r="129" spans="1:10" s="56" customFormat="1" ht="15.75" customHeight="1">
      <c r="A129" s="905"/>
      <c r="B129" s="906"/>
      <c r="C129" s="158" t="s">
        <v>10</v>
      </c>
      <c r="D129" s="181">
        <f>SUM(D125:D128)</f>
        <v>2084</v>
      </c>
      <c r="E129" s="181">
        <f>SUM(E125:E128)</f>
        <v>17</v>
      </c>
      <c r="F129" s="181">
        <f>SUM(F125:F128)</f>
        <v>3</v>
      </c>
      <c r="G129" s="181"/>
      <c r="H129" s="181"/>
      <c r="I129" s="181">
        <f>SUM(I125:I128)</f>
        <v>2104</v>
      </c>
      <c r="J129" s="3"/>
    </row>
    <row r="130" spans="1:10" ht="15.75" customHeight="1">
      <c r="A130" s="905">
        <v>29</v>
      </c>
      <c r="B130" s="906" t="s">
        <v>513</v>
      </c>
      <c r="C130" s="159" t="s">
        <v>647</v>
      </c>
      <c r="D130" s="180">
        <v>667</v>
      </c>
      <c r="E130" s="180"/>
      <c r="F130" s="180"/>
      <c r="G130" s="180"/>
      <c r="H130" s="180"/>
      <c r="I130" s="180">
        <v>667</v>
      </c>
      <c r="J130" s="3"/>
    </row>
    <row r="131" spans="1:10" s="71" customFormat="1" ht="15.75" customHeight="1">
      <c r="A131" s="905"/>
      <c r="B131" s="906"/>
      <c r="C131" s="159" t="s">
        <v>784</v>
      </c>
      <c r="D131" s="180">
        <v>294</v>
      </c>
      <c r="E131" s="180"/>
      <c r="F131" s="180"/>
      <c r="G131" s="180"/>
      <c r="H131" s="180"/>
      <c r="I131" s="180">
        <v>294</v>
      </c>
      <c r="J131" s="3"/>
    </row>
    <row r="132" spans="1:10" s="71" customFormat="1" ht="15.75" customHeight="1">
      <c r="A132" s="905"/>
      <c r="B132" s="906"/>
      <c r="C132" s="159" t="s">
        <v>752</v>
      </c>
      <c r="D132" s="180">
        <v>247</v>
      </c>
      <c r="E132" s="180">
        <v>8</v>
      </c>
      <c r="F132" s="180"/>
      <c r="G132" s="180"/>
      <c r="H132" s="180"/>
      <c r="I132" s="180">
        <v>255</v>
      </c>
      <c r="J132" s="3"/>
    </row>
    <row r="133" spans="1:10" s="71" customFormat="1" ht="15.75" customHeight="1">
      <c r="A133" s="905"/>
      <c r="B133" s="906"/>
      <c r="C133" s="164" t="s">
        <v>751</v>
      </c>
      <c r="D133" s="180">
        <v>464</v>
      </c>
      <c r="E133" s="180"/>
      <c r="F133" s="180"/>
      <c r="G133" s="180"/>
      <c r="H133" s="180"/>
      <c r="I133" s="180">
        <v>464</v>
      </c>
      <c r="J133">
        <v>15</v>
      </c>
    </row>
    <row r="134" spans="1:10" s="71" customFormat="1" ht="15.75" customHeight="1">
      <c r="A134" s="905"/>
      <c r="B134" s="906"/>
      <c r="C134" s="159" t="s">
        <v>1365</v>
      </c>
      <c r="D134" s="180">
        <v>205</v>
      </c>
      <c r="E134" s="180"/>
      <c r="F134" s="180"/>
      <c r="G134" s="180"/>
      <c r="H134" s="180"/>
      <c r="I134" s="180">
        <v>205</v>
      </c>
      <c r="J134"/>
    </row>
    <row r="135" spans="1:10" ht="15.75" customHeight="1">
      <c r="A135" s="905"/>
      <c r="B135" s="906"/>
      <c r="C135" s="165" t="s">
        <v>10</v>
      </c>
      <c r="D135" s="181">
        <f>SUM(D130:D134)</f>
        <v>1877</v>
      </c>
      <c r="E135" s="181">
        <f>SUM(E130:E134)</f>
        <v>8</v>
      </c>
      <c r="F135" s="181"/>
      <c r="G135" s="181"/>
      <c r="H135" s="181"/>
      <c r="I135" s="181">
        <f>SUM(I130:I134)</f>
        <v>1885</v>
      </c>
    </row>
    <row r="136" spans="1:10" ht="15.75" customHeight="1">
      <c r="A136" s="905">
        <v>30</v>
      </c>
      <c r="B136" s="906" t="s">
        <v>445</v>
      </c>
      <c r="C136" s="183" t="s">
        <v>630</v>
      </c>
      <c r="D136" s="298">
        <v>542</v>
      </c>
      <c r="E136" s="180"/>
      <c r="F136" s="180"/>
      <c r="G136" s="180"/>
      <c r="H136" s="180"/>
      <c r="I136" s="180">
        <v>542</v>
      </c>
      <c r="J136" s="3"/>
    </row>
    <row r="137" spans="1:10" ht="15.75" customHeight="1">
      <c r="A137" s="905"/>
      <c r="B137" s="906"/>
      <c r="C137" s="183" t="s">
        <v>631</v>
      </c>
      <c r="D137" s="298">
        <v>479</v>
      </c>
      <c r="E137" s="180"/>
      <c r="F137" s="180"/>
      <c r="G137" s="180">
        <v>5</v>
      </c>
      <c r="H137" s="180"/>
      <c r="I137" s="180">
        <v>484</v>
      </c>
      <c r="J137" s="3"/>
    </row>
    <row r="138" spans="1:10" ht="15.75" customHeight="1">
      <c r="A138" s="905"/>
      <c r="B138" s="906"/>
      <c r="C138" s="182" t="s">
        <v>10</v>
      </c>
      <c r="D138" s="181">
        <f>SUM(D136:D137)</f>
        <v>1021</v>
      </c>
      <c r="E138" s="180"/>
      <c r="F138" s="180"/>
      <c r="G138" s="180">
        <f>SUM(G136:G137)</f>
        <v>5</v>
      </c>
      <c r="H138" s="180"/>
      <c r="I138" s="181">
        <f>SUM(I136:I137)</f>
        <v>1026</v>
      </c>
      <c r="J138" s="3"/>
    </row>
    <row r="139" spans="1:10" ht="15.75" customHeight="1">
      <c r="A139" s="905">
        <v>31</v>
      </c>
      <c r="B139" s="906" t="s">
        <v>605</v>
      </c>
      <c r="C139" s="157" t="s">
        <v>649</v>
      </c>
      <c r="D139" s="180">
        <v>168</v>
      </c>
      <c r="E139" s="180"/>
      <c r="F139" s="180"/>
      <c r="G139" s="180"/>
      <c r="H139" s="180"/>
      <c r="I139" s="180">
        <v>168</v>
      </c>
      <c r="J139" s="3"/>
    </row>
    <row r="140" spans="1:10" s="71" customFormat="1" ht="15.75" customHeight="1">
      <c r="A140" s="905"/>
      <c r="B140" s="906"/>
      <c r="C140" s="157" t="s">
        <v>753</v>
      </c>
      <c r="D140" s="180">
        <v>89</v>
      </c>
      <c r="E140" s="180">
        <v>5</v>
      </c>
      <c r="F140" s="180">
        <v>1</v>
      </c>
      <c r="G140" s="180"/>
      <c r="H140" s="180"/>
      <c r="I140" s="180">
        <v>95</v>
      </c>
      <c r="J140" s="3"/>
    </row>
    <row r="141" spans="1:10" s="71" customFormat="1" ht="15.75" customHeight="1">
      <c r="A141" s="905"/>
      <c r="B141" s="906"/>
      <c r="C141" s="157" t="s">
        <v>754</v>
      </c>
      <c r="D141" s="180">
        <v>342</v>
      </c>
      <c r="E141" s="180"/>
      <c r="F141" s="180"/>
      <c r="G141" s="180"/>
      <c r="H141" s="180"/>
      <c r="I141" s="180">
        <v>342</v>
      </c>
      <c r="J141" s="3"/>
    </row>
    <row r="142" spans="1:10" ht="15.75" customHeight="1">
      <c r="A142" s="905"/>
      <c r="B142" s="906"/>
      <c r="C142" s="169" t="s">
        <v>10</v>
      </c>
      <c r="D142" s="181">
        <f>SUM(D139:D141)</f>
        <v>599</v>
      </c>
      <c r="E142" s="180">
        <f>SUM(E139:E141)</f>
        <v>5</v>
      </c>
      <c r="F142" s="180">
        <f>SUM(F139:F141)</f>
        <v>1</v>
      </c>
      <c r="G142" s="180"/>
      <c r="H142" s="180"/>
      <c r="I142" s="181">
        <f>SUM(I138:I141)</f>
        <v>1631</v>
      </c>
      <c r="J142" s="3"/>
    </row>
    <row r="143" spans="1:10" ht="15.75" customHeight="1">
      <c r="A143" s="905">
        <v>32</v>
      </c>
      <c r="B143" s="906" t="s">
        <v>456</v>
      </c>
      <c r="C143" s="172" t="s">
        <v>454</v>
      </c>
      <c r="D143" s="180">
        <v>636</v>
      </c>
      <c r="E143" s="180">
        <v>6</v>
      </c>
      <c r="F143" s="180"/>
      <c r="G143" s="180"/>
      <c r="H143" s="180"/>
      <c r="I143" s="180">
        <v>642</v>
      </c>
      <c r="J143" s="3"/>
    </row>
    <row r="144" spans="1:10" ht="15.75" customHeight="1">
      <c r="A144" s="905"/>
      <c r="B144" s="906"/>
      <c r="C144" s="172" t="s">
        <v>455</v>
      </c>
      <c r="D144" s="180">
        <v>314</v>
      </c>
      <c r="E144" s="180"/>
      <c r="F144" s="180"/>
      <c r="G144" s="180"/>
      <c r="H144" s="180"/>
      <c r="I144" s="180">
        <v>314</v>
      </c>
    </row>
    <row r="145" spans="1:10" ht="15.75" customHeight="1">
      <c r="A145" s="905"/>
      <c r="B145" s="906"/>
      <c r="C145" s="157" t="s">
        <v>10</v>
      </c>
      <c r="D145" s="181">
        <f>SUM(D143:D144)</f>
        <v>950</v>
      </c>
      <c r="E145" s="181">
        <f>SUM(E143:E144)</f>
        <v>6</v>
      </c>
      <c r="F145" s="181"/>
      <c r="G145" s="181"/>
      <c r="H145" s="181"/>
      <c r="I145" s="181">
        <f>SUM(I143:I144)</f>
        <v>956</v>
      </c>
    </row>
    <row r="146" spans="1:10">
      <c r="B146" s="534"/>
      <c r="C146" s="63"/>
      <c r="D146" s="73"/>
      <c r="J146" t="s">
        <v>59</v>
      </c>
    </row>
    <row r="147" spans="1:10">
      <c r="B147" s="534"/>
      <c r="C147" s="63"/>
      <c r="D147" s="73"/>
    </row>
    <row r="148" spans="1:10">
      <c r="B148" s="534"/>
      <c r="C148" s="63"/>
      <c r="D148" s="73"/>
    </row>
    <row r="149" spans="1:10">
      <c r="B149" s="534"/>
      <c r="C149" s="63"/>
      <c r="D149" s="73"/>
    </row>
    <row r="150" spans="1:10">
      <c r="B150" s="534"/>
      <c r="C150" s="63"/>
      <c r="D150" s="73"/>
    </row>
    <row r="151" spans="1:10">
      <c r="B151" s="534"/>
      <c r="C151" s="63"/>
      <c r="D151" s="73"/>
    </row>
    <row r="152" spans="1:10">
      <c r="B152" s="534"/>
      <c r="C152" s="63"/>
      <c r="D152" s="73"/>
    </row>
    <row r="153" spans="1:10">
      <c r="B153" s="534"/>
      <c r="C153" s="63"/>
      <c r="D153" s="73"/>
    </row>
    <row r="154" spans="1:10">
      <c r="B154" s="534"/>
      <c r="C154" s="63"/>
      <c r="D154" s="73"/>
    </row>
    <row r="155" spans="1:10">
      <c r="B155" s="534"/>
      <c r="C155" s="63"/>
      <c r="D155" s="73"/>
    </row>
    <row r="156" spans="1:10">
      <c r="B156" s="534"/>
      <c r="C156" s="63"/>
      <c r="D156" s="73"/>
    </row>
    <row r="157" spans="1:10">
      <c r="B157" s="534"/>
      <c r="C157" s="63"/>
      <c r="D157" s="73"/>
    </row>
    <row r="158" spans="1:10">
      <c r="B158" s="534"/>
    </row>
    <row r="159" spans="1:10">
      <c r="B159" s="534"/>
    </row>
    <row r="160" spans="1:10">
      <c r="B160" s="534"/>
    </row>
    <row r="161" spans="2:2">
      <c r="B161" s="534"/>
    </row>
    <row r="162" spans="2:2">
      <c r="B162" s="534"/>
    </row>
    <row r="163" spans="2:2">
      <c r="B163" s="534"/>
    </row>
    <row r="164" spans="2:2">
      <c r="B164" s="534"/>
    </row>
    <row r="165" spans="2:2">
      <c r="B165" s="534"/>
    </row>
    <row r="182" spans="10:10">
      <c r="J182">
        <v>16</v>
      </c>
    </row>
  </sheetData>
  <mergeCells count="70">
    <mergeCell ref="B143:B145"/>
    <mergeCell ref="B108:B110"/>
    <mergeCell ref="B111:B113"/>
    <mergeCell ref="B114:B117"/>
    <mergeCell ref="B125:B129"/>
    <mergeCell ref="B136:B138"/>
    <mergeCell ref="B139:B142"/>
    <mergeCell ref="B92:B95"/>
    <mergeCell ref="B96:B99"/>
    <mergeCell ref="B100:B107"/>
    <mergeCell ref="B78:B80"/>
    <mergeCell ref="B81:B87"/>
    <mergeCell ref="B60:B63"/>
    <mergeCell ref="B64:B67"/>
    <mergeCell ref="B68:B71"/>
    <mergeCell ref="B13:B14"/>
    <mergeCell ref="B15:B18"/>
    <mergeCell ref="B19:B23"/>
    <mergeCell ref="B47:B55"/>
    <mergeCell ref="B56:B59"/>
    <mergeCell ref="B24:B26"/>
    <mergeCell ref="B27:B30"/>
    <mergeCell ref="B42:B46"/>
    <mergeCell ref="B31:B35"/>
    <mergeCell ref="B36:B41"/>
    <mergeCell ref="A1:I1"/>
    <mergeCell ref="I2:I3"/>
    <mergeCell ref="B8:B12"/>
    <mergeCell ref="A2:A3"/>
    <mergeCell ref="B2:B3"/>
    <mergeCell ref="D2:H2"/>
    <mergeCell ref="B4:B7"/>
    <mergeCell ref="A4:A7"/>
    <mergeCell ref="A8:A12"/>
    <mergeCell ref="C2:C3"/>
    <mergeCell ref="A13:A14"/>
    <mergeCell ref="A15:A18"/>
    <mergeCell ref="A19:A23"/>
    <mergeCell ref="B118:B124"/>
    <mergeCell ref="B130:B135"/>
    <mergeCell ref="B72:B74"/>
    <mergeCell ref="B75:B77"/>
    <mergeCell ref="B88:B91"/>
    <mergeCell ref="A24:A26"/>
    <mergeCell ref="A27:A30"/>
    <mergeCell ref="A31:A35"/>
    <mergeCell ref="A36:A41"/>
    <mergeCell ref="A42:A46"/>
    <mergeCell ref="A47:A55"/>
    <mergeCell ref="A56:A59"/>
    <mergeCell ref="A60:A63"/>
    <mergeCell ref="A64:A67"/>
    <mergeCell ref="A68:A71"/>
    <mergeCell ref="A72:A74"/>
    <mergeCell ref="A75:A77"/>
    <mergeCell ref="A78:A80"/>
    <mergeCell ref="A81:A87"/>
    <mergeCell ref="A88:A91"/>
    <mergeCell ref="A92:A95"/>
    <mergeCell ref="A96:A99"/>
    <mergeCell ref="A100:A107"/>
    <mergeCell ref="A108:A110"/>
    <mergeCell ref="A111:A113"/>
    <mergeCell ref="A139:A142"/>
    <mergeCell ref="A143:A145"/>
    <mergeCell ref="A114:A117"/>
    <mergeCell ref="A118:A124"/>
    <mergeCell ref="A125:A129"/>
    <mergeCell ref="A130:A135"/>
    <mergeCell ref="A136:A138"/>
  </mergeCells>
  <pageMargins left="1.2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1:E24"/>
  <sheetViews>
    <sheetView topLeftCell="A37" workbookViewId="0">
      <selection activeCell="N40" sqref="N38:N40"/>
    </sheetView>
  </sheetViews>
  <sheetFormatPr defaultRowHeight="15"/>
  <sheetData>
    <row r="21" spans="2:5" ht="46.5">
      <c r="B21" s="568"/>
      <c r="C21" s="568" t="s">
        <v>1875</v>
      </c>
      <c r="D21" s="568"/>
      <c r="E21" s="568"/>
    </row>
    <row r="22" spans="2:5" ht="46.5">
      <c r="B22" s="568"/>
      <c r="C22" s="568"/>
      <c r="D22" s="568"/>
      <c r="E22" s="568"/>
    </row>
    <row r="23" spans="2:5" ht="46.5">
      <c r="B23" s="568"/>
      <c r="C23" s="568"/>
      <c r="D23" s="568"/>
      <c r="E23" s="568"/>
    </row>
    <row r="24" spans="2:5" ht="46.5">
      <c r="B24" s="568"/>
      <c r="C24" s="568"/>
      <c r="D24" s="568"/>
      <c r="E24" s="568"/>
    </row>
  </sheetData>
  <pageMargins left="0.7" right="0.7" top="0.75" bottom="0.75" header="0.3" footer="0.3"/>
  <pageSetup paperSize="9" orientation="portrait" horizontalDpi="0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49" workbookViewId="0">
      <selection activeCell="L38" sqref="L38"/>
    </sheetView>
  </sheetViews>
  <sheetFormatPr defaultRowHeight="15"/>
  <cols>
    <col min="8" max="8" width="10.85546875" customWidth="1"/>
    <col min="9" max="9" width="9.140625" style="856"/>
  </cols>
  <sheetData>
    <row r="1" spans="1:9" ht="31.5">
      <c r="B1" s="1304" t="s">
        <v>1880</v>
      </c>
      <c r="C1" s="1304"/>
      <c r="D1" s="1304"/>
      <c r="E1" s="1304"/>
      <c r="F1" s="1304"/>
      <c r="G1" s="1304"/>
      <c r="H1" s="1304"/>
      <c r="I1" s="1304"/>
    </row>
    <row r="3" spans="1:9" ht="18.75">
      <c r="A3" s="857">
        <v>1</v>
      </c>
      <c r="B3" s="857" t="s">
        <v>1881</v>
      </c>
      <c r="C3" s="857"/>
    </row>
    <row r="4" spans="1:9">
      <c r="B4">
        <v>1</v>
      </c>
      <c r="C4" t="s">
        <v>1882</v>
      </c>
      <c r="I4" s="856" t="s">
        <v>1883</v>
      </c>
    </row>
    <row r="5" spans="1:9">
      <c r="B5">
        <v>2</v>
      </c>
      <c r="C5" t="s">
        <v>1884</v>
      </c>
      <c r="I5" s="856" t="s">
        <v>1885</v>
      </c>
    </row>
    <row r="6" spans="1:9">
      <c r="B6">
        <v>3</v>
      </c>
      <c r="C6" t="s">
        <v>1886</v>
      </c>
      <c r="I6" s="856" t="s">
        <v>1887</v>
      </c>
    </row>
    <row r="7" spans="1:9" ht="18.75">
      <c r="A7" s="857">
        <v>2</v>
      </c>
      <c r="B7" s="857" t="s">
        <v>1888</v>
      </c>
      <c r="C7" s="857"/>
    </row>
    <row r="8" spans="1:9">
      <c r="B8">
        <v>4</v>
      </c>
      <c r="C8" t="s">
        <v>1889</v>
      </c>
      <c r="I8" s="856" t="s">
        <v>1890</v>
      </c>
    </row>
    <row r="9" spans="1:9">
      <c r="B9">
        <v>5</v>
      </c>
      <c r="C9" t="s">
        <v>448</v>
      </c>
      <c r="I9" s="856" t="s">
        <v>1891</v>
      </c>
    </row>
    <row r="10" spans="1:9">
      <c r="B10">
        <v>6</v>
      </c>
      <c r="C10" t="s">
        <v>1892</v>
      </c>
      <c r="I10" s="856" t="s">
        <v>1893</v>
      </c>
    </row>
    <row r="11" spans="1:9">
      <c r="B11">
        <v>7</v>
      </c>
      <c r="C11" t="s">
        <v>1877</v>
      </c>
      <c r="I11" s="856" t="s">
        <v>1894</v>
      </c>
    </row>
    <row r="12" spans="1:9">
      <c r="B12">
        <v>8</v>
      </c>
      <c r="C12" t="s">
        <v>412</v>
      </c>
      <c r="I12" s="856" t="s">
        <v>1895</v>
      </c>
    </row>
    <row r="13" spans="1:9">
      <c r="B13">
        <v>9</v>
      </c>
      <c r="C13" t="s">
        <v>1849</v>
      </c>
      <c r="I13" s="856" t="s">
        <v>1896</v>
      </c>
    </row>
    <row r="14" spans="1:9">
      <c r="B14">
        <v>10</v>
      </c>
      <c r="C14" t="s">
        <v>787</v>
      </c>
      <c r="I14" s="856" t="s">
        <v>1897</v>
      </c>
    </row>
    <row r="15" spans="1:9">
      <c r="B15">
        <v>11</v>
      </c>
      <c r="C15" t="s">
        <v>1899</v>
      </c>
      <c r="I15" s="856" t="s">
        <v>1898</v>
      </c>
    </row>
    <row r="16" spans="1:9">
      <c r="B16">
        <v>12</v>
      </c>
      <c r="C16" t="s">
        <v>1900</v>
      </c>
      <c r="I16" s="856" t="s">
        <v>1901</v>
      </c>
    </row>
    <row r="17" spans="1:9">
      <c r="B17">
        <v>13</v>
      </c>
      <c r="C17" t="s">
        <v>1465</v>
      </c>
      <c r="I17" s="856" t="s">
        <v>1902</v>
      </c>
    </row>
    <row r="18" spans="1:9">
      <c r="B18">
        <v>14</v>
      </c>
      <c r="C18" t="s">
        <v>372</v>
      </c>
      <c r="I18" s="856" t="s">
        <v>1903</v>
      </c>
    </row>
    <row r="19" spans="1:9">
      <c r="B19">
        <v>15</v>
      </c>
      <c r="C19" t="s">
        <v>1904</v>
      </c>
      <c r="I19" s="856" t="s">
        <v>1905</v>
      </c>
    </row>
    <row r="20" spans="1:9">
      <c r="B20">
        <v>16</v>
      </c>
      <c r="C20" t="s">
        <v>1544</v>
      </c>
      <c r="I20" s="856" t="s">
        <v>1906</v>
      </c>
    </row>
    <row r="21" spans="1:9" ht="18.75">
      <c r="A21" s="857">
        <v>3</v>
      </c>
      <c r="B21" s="857" t="s">
        <v>1907</v>
      </c>
    </row>
    <row r="22" spans="1:9">
      <c r="B22">
        <v>17</v>
      </c>
      <c r="C22" t="s">
        <v>651</v>
      </c>
      <c r="I22" s="856" t="s">
        <v>1908</v>
      </c>
    </row>
    <row r="23" spans="1:9">
      <c r="B23">
        <v>18</v>
      </c>
      <c r="C23" t="s">
        <v>652</v>
      </c>
      <c r="I23" s="856" t="s">
        <v>1909</v>
      </c>
    </row>
    <row r="24" spans="1:9">
      <c r="B24">
        <v>19</v>
      </c>
      <c r="C24" t="s">
        <v>506</v>
      </c>
      <c r="I24" s="856" t="s">
        <v>1910</v>
      </c>
    </row>
    <row r="25" spans="1:9">
      <c r="B25">
        <v>20</v>
      </c>
      <c r="C25" t="s">
        <v>1911</v>
      </c>
      <c r="I25" s="856" t="s">
        <v>1912</v>
      </c>
    </row>
    <row r="26" spans="1:9">
      <c r="B26">
        <v>21</v>
      </c>
      <c r="C26" t="s">
        <v>284</v>
      </c>
      <c r="I26" s="856" t="s">
        <v>1913</v>
      </c>
    </row>
    <row r="27" spans="1:9" ht="18.75">
      <c r="A27" s="857">
        <v>4</v>
      </c>
      <c r="B27" s="857" t="s">
        <v>1914</v>
      </c>
      <c r="C27" s="857"/>
    </row>
    <row r="28" spans="1:9">
      <c r="B28">
        <v>22</v>
      </c>
      <c r="C28" t="s">
        <v>654</v>
      </c>
      <c r="I28" s="856" t="s">
        <v>1915</v>
      </c>
    </row>
    <row r="29" spans="1:9">
      <c r="B29">
        <v>23</v>
      </c>
      <c r="C29" t="s">
        <v>411</v>
      </c>
      <c r="I29" s="856" t="s">
        <v>1916</v>
      </c>
    </row>
    <row r="30" spans="1:9" ht="18.75">
      <c r="A30" s="857">
        <v>5</v>
      </c>
      <c r="B30" s="857" t="s">
        <v>1917</v>
      </c>
      <c r="C30" s="857"/>
    </row>
    <row r="31" spans="1:9">
      <c r="B31">
        <v>24</v>
      </c>
      <c r="C31" t="s">
        <v>1918</v>
      </c>
      <c r="I31" s="856" t="s">
        <v>1919</v>
      </c>
    </row>
    <row r="32" spans="1:9">
      <c r="B32">
        <v>25</v>
      </c>
      <c r="C32" t="s">
        <v>1920</v>
      </c>
      <c r="I32" s="856" t="s">
        <v>1921</v>
      </c>
    </row>
    <row r="33" spans="1:9" ht="18.75">
      <c r="A33" s="857">
        <v>6</v>
      </c>
      <c r="B33" s="857" t="s">
        <v>1922</v>
      </c>
      <c r="C33" s="857"/>
    </row>
    <row r="34" spans="1:9">
      <c r="B34">
        <v>26</v>
      </c>
      <c r="C34" t="s">
        <v>1923</v>
      </c>
      <c r="I34" s="856" t="s">
        <v>1924</v>
      </c>
    </row>
    <row r="35" spans="1:9" ht="18.75">
      <c r="A35" s="857">
        <v>7</v>
      </c>
      <c r="B35" s="857" t="s">
        <v>1925</v>
      </c>
      <c r="C35" s="857"/>
      <c r="D35" s="857"/>
    </row>
    <row r="36" spans="1:9">
      <c r="B36">
        <v>27</v>
      </c>
      <c r="C36" t="s">
        <v>1926</v>
      </c>
      <c r="I36" s="856" t="s">
        <v>1927</v>
      </c>
    </row>
    <row r="37" spans="1:9">
      <c r="B37">
        <v>28</v>
      </c>
      <c r="C37" t="s">
        <v>1928</v>
      </c>
    </row>
    <row r="38" spans="1:9">
      <c r="C38" t="s">
        <v>1929</v>
      </c>
      <c r="I38" s="856" t="s">
        <v>1930</v>
      </c>
    </row>
    <row r="39" spans="1:9">
      <c r="B39">
        <v>29</v>
      </c>
      <c r="C39" t="s">
        <v>1931</v>
      </c>
      <c r="I39" s="856" t="s">
        <v>1932</v>
      </c>
    </row>
    <row r="41" spans="1:9" ht="18.75">
      <c r="A41" s="857">
        <v>8</v>
      </c>
      <c r="B41" s="857" t="s">
        <v>1933</v>
      </c>
      <c r="C41" s="857"/>
      <c r="D41" s="857"/>
    </row>
    <row r="42" spans="1:9">
      <c r="B42">
        <v>30</v>
      </c>
      <c r="C42" t="s">
        <v>1934</v>
      </c>
      <c r="I42" s="856" t="s">
        <v>1935</v>
      </c>
    </row>
    <row r="43" spans="1:9">
      <c r="B43">
        <v>31</v>
      </c>
      <c r="C43" t="s">
        <v>1936</v>
      </c>
    </row>
    <row r="44" spans="1:9">
      <c r="C44" t="s">
        <v>1937</v>
      </c>
      <c r="I44" s="856" t="s">
        <v>1938</v>
      </c>
    </row>
    <row r="45" spans="1:9">
      <c r="B45">
        <v>33</v>
      </c>
      <c r="C45" t="s">
        <v>1939</v>
      </c>
      <c r="I45" s="856" t="s">
        <v>1940</v>
      </c>
    </row>
    <row r="46" spans="1:9" s="75" customFormat="1">
      <c r="I46" s="856"/>
    </row>
    <row r="47" spans="1:9" s="75" customFormat="1">
      <c r="I47" s="856"/>
    </row>
    <row r="48" spans="1:9" ht="18.75">
      <c r="A48" s="857">
        <v>9</v>
      </c>
      <c r="B48" s="857" t="s">
        <v>1941</v>
      </c>
      <c r="C48" s="857"/>
      <c r="D48" s="857"/>
    </row>
    <row r="49" spans="1:9">
      <c r="B49">
        <v>34</v>
      </c>
      <c r="C49" t="s">
        <v>1942</v>
      </c>
      <c r="I49" s="856" t="s">
        <v>1943</v>
      </c>
    </row>
    <row r="50" spans="1:9">
      <c r="B50">
        <v>35</v>
      </c>
      <c r="C50" t="s">
        <v>1944</v>
      </c>
      <c r="I50" s="856" t="s">
        <v>1945</v>
      </c>
    </row>
    <row r="51" spans="1:9">
      <c r="B51">
        <v>36</v>
      </c>
      <c r="C51" t="s">
        <v>1946</v>
      </c>
      <c r="I51" s="856" t="s">
        <v>1947</v>
      </c>
    </row>
    <row r="52" spans="1:9">
      <c r="B52">
        <v>37</v>
      </c>
      <c r="C52" t="s">
        <v>1948</v>
      </c>
      <c r="I52" s="856" t="s">
        <v>1949</v>
      </c>
    </row>
    <row r="53" spans="1:9">
      <c r="B53">
        <v>38</v>
      </c>
      <c r="C53" t="s">
        <v>1950</v>
      </c>
      <c r="I53" s="856" t="s">
        <v>1951</v>
      </c>
    </row>
    <row r="54" spans="1:9">
      <c r="B54">
        <v>39</v>
      </c>
      <c r="C54" t="s">
        <v>384</v>
      </c>
      <c r="I54" s="856" t="s">
        <v>1952</v>
      </c>
    </row>
    <row r="55" spans="1:9">
      <c r="B55">
        <v>40</v>
      </c>
      <c r="C55" t="s">
        <v>305</v>
      </c>
      <c r="I55" s="856" t="s">
        <v>1953</v>
      </c>
    </row>
    <row r="56" spans="1:9" ht="18.75">
      <c r="A56" s="857">
        <v>10</v>
      </c>
      <c r="B56" s="857" t="s">
        <v>1954</v>
      </c>
      <c r="C56" s="857"/>
    </row>
    <row r="57" spans="1:9">
      <c r="B57">
        <v>41</v>
      </c>
      <c r="C57" t="s">
        <v>1955</v>
      </c>
    </row>
    <row r="58" spans="1:9">
      <c r="C58" t="s">
        <v>1956</v>
      </c>
      <c r="I58" s="856" t="s">
        <v>1957</v>
      </c>
    </row>
    <row r="59" spans="1:9">
      <c r="B59">
        <v>42</v>
      </c>
      <c r="C59" t="s">
        <v>1958</v>
      </c>
      <c r="I59" s="856" t="s">
        <v>1959</v>
      </c>
    </row>
    <row r="60" spans="1:9">
      <c r="B60">
        <v>43</v>
      </c>
      <c r="C60" t="s">
        <v>1494</v>
      </c>
      <c r="I60" s="856" t="s">
        <v>1960</v>
      </c>
    </row>
    <row r="61" spans="1:9">
      <c r="B61">
        <v>44</v>
      </c>
      <c r="C61" t="s">
        <v>1961</v>
      </c>
    </row>
    <row r="62" spans="1:9">
      <c r="C62" t="s">
        <v>1962</v>
      </c>
    </row>
    <row r="63" spans="1:9">
      <c r="C63" t="s">
        <v>1963</v>
      </c>
      <c r="I63" s="856" t="s">
        <v>1964</v>
      </c>
    </row>
    <row r="64" spans="1:9">
      <c r="B64">
        <v>45</v>
      </c>
      <c r="C64" t="s">
        <v>676</v>
      </c>
      <c r="I64" s="856" t="s">
        <v>1965</v>
      </c>
    </row>
    <row r="65" spans="1:9" ht="18.75">
      <c r="A65" s="857">
        <v>11</v>
      </c>
      <c r="B65" s="857" t="s">
        <v>1966</v>
      </c>
      <c r="C65" s="857"/>
    </row>
    <row r="66" spans="1:9">
      <c r="B66">
        <v>46</v>
      </c>
      <c r="C66" t="s">
        <v>265</v>
      </c>
      <c r="I66" s="856" t="s">
        <v>1967</v>
      </c>
    </row>
    <row r="67" spans="1:9">
      <c r="B67">
        <v>47</v>
      </c>
      <c r="C67" t="s">
        <v>1968</v>
      </c>
      <c r="I67" s="856" t="s">
        <v>1969</v>
      </c>
    </row>
    <row r="68" spans="1:9">
      <c r="B68">
        <v>48</v>
      </c>
      <c r="C68" t="s">
        <v>1970</v>
      </c>
      <c r="I68" s="856" t="s">
        <v>1971</v>
      </c>
    </row>
    <row r="69" spans="1:9">
      <c r="B69">
        <v>49</v>
      </c>
      <c r="C69" t="s">
        <v>1972</v>
      </c>
      <c r="I69" s="856" t="s">
        <v>1973</v>
      </c>
    </row>
    <row r="70" spans="1:9">
      <c r="B70">
        <v>50</v>
      </c>
      <c r="C70" t="s">
        <v>705</v>
      </c>
      <c r="I70" s="856" t="s">
        <v>1974</v>
      </c>
    </row>
    <row r="71" spans="1:9">
      <c r="B71">
        <v>51</v>
      </c>
      <c r="C71" t="s">
        <v>706</v>
      </c>
      <c r="I71" s="856" t="s">
        <v>1975</v>
      </c>
    </row>
    <row r="72" spans="1:9">
      <c r="B72">
        <v>52</v>
      </c>
      <c r="C72" t="s">
        <v>1976</v>
      </c>
      <c r="I72" s="856" t="s">
        <v>1977</v>
      </c>
    </row>
    <row r="73" spans="1:9">
      <c r="B73">
        <v>53</v>
      </c>
      <c r="C73" t="s">
        <v>1468</v>
      </c>
      <c r="I73" s="856" t="s">
        <v>1978</v>
      </c>
    </row>
    <row r="74" spans="1:9">
      <c r="B74">
        <v>54</v>
      </c>
      <c r="C74" t="s">
        <v>710</v>
      </c>
      <c r="I74" s="856" t="s">
        <v>1979</v>
      </c>
    </row>
    <row r="75" spans="1:9">
      <c r="B75">
        <v>55</v>
      </c>
      <c r="C75" t="s">
        <v>385</v>
      </c>
      <c r="I75" s="856" t="s">
        <v>1980</v>
      </c>
    </row>
    <row r="76" spans="1:9">
      <c r="B76">
        <v>56</v>
      </c>
      <c r="C76" t="s">
        <v>716</v>
      </c>
      <c r="I76" s="856" t="s">
        <v>1981</v>
      </c>
    </row>
    <row r="77" spans="1:9">
      <c r="B77">
        <v>57</v>
      </c>
      <c r="C77" t="s">
        <v>1982</v>
      </c>
      <c r="I77" s="856" t="s">
        <v>1983</v>
      </c>
    </row>
    <row r="78" spans="1:9">
      <c r="B78">
        <v>58</v>
      </c>
      <c r="C78" t="s">
        <v>717</v>
      </c>
      <c r="I78" s="856" t="s">
        <v>1984</v>
      </c>
    </row>
    <row r="79" spans="1:9">
      <c r="B79">
        <v>59</v>
      </c>
      <c r="C79" t="s">
        <v>1985</v>
      </c>
      <c r="I79" s="856" t="s">
        <v>1986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sqref="A1:O27"/>
    </sheetView>
  </sheetViews>
  <sheetFormatPr defaultRowHeight="15"/>
  <cols>
    <col min="2" max="2" width="2.5703125" customWidth="1"/>
  </cols>
  <sheetData>
    <row r="1" spans="1:15" ht="18.75">
      <c r="A1" s="134"/>
      <c r="B1" s="987" t="s">
        <v>1987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1:15" ht="78.75">
      <c r="A2" s="889" t="s">
        <v>216</v>
      </c>
      <c r="B2" s="889"/>
      <c r="C2" s="889" t="s">
        <v>14</v>
      </c>
      <c r="D2" s="1107" t="s">
        <v>285</v>
      </c>
      <c r="E2" s="1114" t="s">
        <v>956</v>
      </c>
      <c r="F2" s="1114"/>
      <c r="G2" s="1114" t="s">
        <v>969</v>
      </c>
      <c r="H2" s="1114"/>
      <c r="I2" s="1107" t="s">
        <v>15</v>
      </c>
      <c r="J2" s="1121" t="s">
        <v>1521</v>
      </c>
      <c r="K2" s="1118" t="s">
        <v>1522</v>
      </c>
      <c r="L2" s="1119"/>
      <c r="M2" s="1119"/>
      <c r="N2" s="1120"/>
      <c r="O2" s="811" t="s">
        <v>1523</v>
      </c>
    </row>
    <row r="3" spans="1:15" ht="31.5">
      <c r="A3" s="889"/>
      <c r="B3" s="889"/>
      <c r="C3" s="889"/>
      <c r="D3" s="1107"/>
      <c r="E3" s="355" t="s">
        <v>133</v>
      </c>
      <c r="F3" s="355" t="s">
        <v>132</v>
      </c>
      <c r="G3" s="355" t="s">
        <v>133</v>
      </c>
      <c r="H3" s="355" t="s">
        <v>132</v>
      </c>
      <c r="I3" s="1107"/>
      <c r="J3" s="1121"/>
      <c r="K3" s="859" t="s">
        <v>1524</v>
      </c>
      <c r="L3" s="859" t="s">
        <v>1525</v>
      </c>
      <c r="M3" s="859" t="s">
        <v>1526</v>
      </c>
      <c r="N3" s="859" t="s">
        <v>1527</v>
      </c>
      <c r="O3" s="217"/>
    </row>
    <row r="4" spans="1:15" ht="15.75">
      <c r="A4" s="891"/>
      <c r="B4" s="891"/>
      <c r="C4" s="861"/>
      <c r="D4" s="805"/>
      <c r="E4" s="396"/>
      <c r="F4" s="396"/>
      <c r="G4" s="396"/>
      <c r="H4" s="396"/>
      <c r="I4" s="805"/>
      <c r="J4" s="862"/>
      <c r="K4" s="860"/>
      <c r="L4" s="860"/>
      <c r="M4" s="860"/>
      <c r="N4" s="860"/>
      <c r="O4" s="217"/>
    </row>
    <row r="5" spans="1:15">
      <c r="A5" s="1305"/>
      <c r="B5" s="1306"/>
      <c r="C5" s="590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</row>
    <row r="6" spans="1:15">
      <c r="A6" s="1305"/>
      <c r="B6" s="1306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</row>
    <row r="7" spans="1:15">
      <c r="A7" s="1305"/>
      <c r="B7" s="1306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</row>
    <row r="8" spans="1:15">
      <c r="A8" s="1305"/>
      <c r="B8" s="1306"/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</row>
    <row r="9" spans="1:15">
      <c r="A9" s="1305"/>
      <c r="B9" s="1306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</row>
    <row r="10" spans="1:15">
      <c r="A10" s="1305"/>
      <c r="B10" s="1306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</row>
    <row r="11" spans="1:15">
      <c r="A11" s="1305"/>
      <c r="B11" s="1306"/>
      <c r="C11" s="590"/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</row>
    <row r="12" spans="1:15">
      <c r="A12" s="1305"/>
      <c r="B12" s="1306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</row>
    <row r="13" spans="1:15">
      <c r="A13" s="1305"/>
      <c r="B13" s="1306"/>
      <c r="C13" s="590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</row>
    <row r="14" spans="1:15">
      <c r="A14" s="1305"/>
      <c r="B14" s="1306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</row>
    <row r="15" spans="1:15">
      <c r="A15" s="1305"/>
      <c r="B15" s="1306"/>
      <c r="C15" s="590"/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</row>
    <row r="16" spans="1:15">
      <c r="A16" s="1305"/>
      <c r="B16" s="1306"/>
      <c r="C16" s="590"/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</row>
    <row r="17" spans="1:15">
      <c r="A17" s="1305"/>
      <c r="B17" s="1306"/>
      <c r="C17" s="590"/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</row>
    <row r="18" spans="1:15">
      <c r="A18" s="1305"/>
      <c r="B18" s="1306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</row>
    <row r="19" spans="1:15">
      <c r="A19" s="1305"/>
      <c r="B19" s="1306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</row>
    <row r="20" spans="1:15">
      <c r="A20" s="1305"/>
      <c r="B20" s="1306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</row>
    <row r="21" spans="1:15">
      <c r="A21" s="1305"/>
      <c r="B21" s="1306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</row>
    <row r="22" spans="1:15">
      <c r="A22" s="1305"/>
      <c r="B22" s="1306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</row>
    <row r="23" spans="1:15">
      <c r="A23" s="1305"/>
      <c r="B23" s="1306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</row>
    <row r="24" spans="1:15">
      <c r="A24" s="1305"/>
      <c r="B24" s="1306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</row>
    <row r="25" spans="1:15">
      <c r="A25" s="1305"/>
      <c r="B25" s="1306"/>
      <c r="C25" s="863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</row>
    <row r="26" spans="1:15">
      <c r="A26" s="1305"/>
      <c r="B26" s="1306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</row>
    <row r="27" spans="1:15">
      <c r="A27" s="1305"/>
      <c r="B27" s="1306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</row>
  </sheetData>
  <mergeCells count="33">
    <mergeCell ref="B1:O1"/>
    <mergeCell ref="A2:B3"/>
    <mergeCell ref="C2:C3"/>
    <mergeCell ref="D2:D3"/>
    <mergeCell ref="E2:F2"/>
    <mergeCell ref="G2:H2"/>
    <mergeCell ref="I2:I3"/>
    <mergeCell ref="J2:J3"/>
    <mergeCell ref="K2:N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</mergeCells>
  <pageMargins left="0.7" right="0.7" top="0.75" bottom="0.75" header="0.3" footer="0.3"/>
  <pageSetup paperSize="9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2" sqref="A2:B3"/>
    </sheetView>
  </sheetViews>
  <sheetFormatPr defaultRowHeight="15"/>
  <cols>
    <col min="2" max="2" width="3.28515625" customWidth="1"/>
    <col min="3" max="3" width="4.28515625" bestFit="1" customWidth="1"/>
  </cols>
  <sheetData>
    <row r="1" spans="1:15" ht="18.75">
      <c r="A1" s="134"/>
      <c r="B1" s="987" t="s">
        <v>1988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1:15" ht="78.75">
      <c r="A2" s="889" t="s">
        <v>216</v>
      </c>
      <c r="B2" s="889"/>
      <c r="C2" s="889" t="s">
        <v>14</v>
      </c>
      <c r="D2" s="1107" t="s">
        <v>285</v>
      </c>
      <c r="E2" s="1114" t="s">
        <v>956</v>
      </c>
      <c r="F2" s="1114"/>
      <c r="G2" s="1114" t="s">
        <v>969</v>
      </c>
      <c r="H2" s="1114"/>
      <c r="I2" s="1107" t="s">
        <v>15</v>
      </c>
      <c r="J2" s="1121" t="s">
        <v>1521</v>
      </c>
      <c r="K2" s="1118" t="s">
        <v>1522</v>
      </c>
      <c r="L2" s="1119"/>
      <c r="M2" s="1119"/>
      <c r="N2" s="1120"/>
      <c r="O2" s="811" t="s">
        <v>1523</v>
      </c>
    </row>
    <row r="3" spans="1:15" ht="31.5">
      <c r="A3" s="889"/>
      <c r="B3" s="889"/>
      <c r="C3" s="889"/>
      <c r="D3" s="1107"/>
      <c r="E3" s="355" t="s">
        <v>133</v>
      </c>
      <c r="F3" s="355" t="s">
        <v>132</v>
      </c>
      <c r="G3" s="355" t="s">
        <v>133</v>
      </c>
      <c r="H3" s="355" t="s">
        <v>132</v>
      </c>
      <c r="I3" s="1107"/>
      <c r="J3" s="1121"/>
      <c r="K3" s="860" t="s">
        <v>1524</v>
      </c>
      <c r="L3" s="860" t="s">
        <v>1525</v>
      </c>
      <c r="M3" s="860" t="s">
        <v>1526</v>
      </c>
      <c r="N3" s="860" t="s">
        <v>1527</v>
      </c>
      <c r="O3" s="217"/>
    </row>
    <row r="4" spans="1:15" ht="15.75">
      <c r="A4" s="891"/>
      <c r="B4" s="891"/>
      <c r="C4" s="861"/>
      <c r="D4" s="805"/>
      <c r="E4" s="396"/>
      <c r="F4" s="396"/>
      <c r="G4" s="396"/>
      <c r="H4" s="396"/>
      <c r="I4" s="805"/>
      <c r="J4" s="862"/>
      <c r="K4" s="860"/>
      <c r="L4" s="860"/>
      <c r="M4" s="860"/>
      <c r="N4" s="860"/>
      <c r="O4" s="217"/>
    </row>
    <row r="5" spans="1:15">
      <c r="A5" s="1305"/>
      <c r="B5" s="1306"/>
      <c r="C5" s="590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</row>
    <row r="6" spans="1:15">
      <c r="A6" s="1305"/>
      <c r="B6" s="1306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</row>
    <row r="7" spans="1:15">
      <c r="A7" s="1305"/>
      <c r="B7" s="1306"/>
      <c r="C7" s="590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</row>
    <row r="8" spans="1:15">
      <c r="A8" s="1305"/>
      <c r="B8" s="1306"/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</row>
    <row r="9" spans="1:15">
      <c r="A9" s="1305"/>
      <c r="B9" s="1306"/>
      <c r="C9" s="590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</row>
    <row r="10" spans="1:15">
      <c r="A10" s="1305"/>
      <c r="B10" s="1306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</row>
    <row r="11" spans="1:15">
      <c r="A11" s="1305"/>
      <c r="B11" s="1306"/>
      <c r="C11" s="590"/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</row>
    <row r="12" spans="1:15">
      <c r="A12" s="1305"/>
      <c r="B12" s="1306"/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</row>
    <row r="13" spans="1:15">
      <c r="A13" s="1305"/>
      <c r="B13" s="1306"/>
      <c r="C13" s="590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</row>
    <row r="14" spans="1:15">
      <c r="A14" s="1305"/>
      <c r="B14" s="1306"/>
      <c r="C14" s="590"/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</row>
    <row r="15" spans="1:15">
      <c r="A15" s="1305"/>
      <c r="B15" s="1306"/>
      <c r="C15" s="590"/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</row>
    <row r="16" spans="1:15">
      <c r="A16" s="1305"/>
      <c r="B16" s="1306"/>
      <c r="C16" s="590"/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</row>
    <row r="17" spans="1:15">
      <c r="A17" s="1305"/>
      <c r="B17" s="1306"/>
      <c r="C17" s="590"/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</row>
    <row r="18" spans="1:15">
      <c r="A18" s="1305"/>
      <c r="B18" s="1306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</row>
    <row r="19" spans="1:15">
      <c r="A19" s="1305"/>
      <c r="B19" s="1306"/>
      <c r="C19" s="590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</row>
    <row r="20" spans="1:15">
      <c r="A20" s="1305"/>
      <c r="B20" s="1306"/>
      <c r="C20" s="590"/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</row>
    <row r="21" spans="1:15">
      <c r="A21" s="1305"/>
      <c r="B21" s="1306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</row>
    <row r="22" spans="1:15">
      <c r="A22" s="1305"/>
      <c r="B22" s="1306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</row>
    <row r="23" spans="1:15">
      <c r="A23" s="1305"/>
      <c r="B23" s="1306"/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</row>
    <row r="24" spans="1:15">
      <c r="A24" s="1305"/>
      <c r="B24" s="1306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</row>
    <row r="25" spans="1:15">
      <c r="A25" s="1305"/>
      <c r="B25" s="1306"/>
      <c r="C25" s="863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</row>
    <row r="26" spans="1:15">
      <c r="A26" s="1305"/>
      <c r="B26" s="1306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</row>
    <row r="27" spans="1:15">
      <c r="A27" s="1305"/>
      <c r="B27" s="1306"/>
      <c r="C27" s="590"/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</row>
  </sheetData>
  <mergeCells count="33">
    <mergeCell ref="B1:O1"/>
    <mergeCell ref="A2:B3"/>
    <mergeCell ref="C2:C3"/>
    <mergeCell ref="D2:D3"/>
    <mergeCell ref="E2:F2"/>
    <mergeCell ref="G2:H2"/>
    <mergeCell ref="I2:I3"/>
    <mergeCell ref="J2:J3"/>
    <mergeCell ref="K2:N2"/>
    <mergeCell ref="A15:B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pageMargins left="0.7" right="0.7" top="0.75" bottom="0.75" header="0.3" footer="0.3"/>
  <pageSetup paperSize="9" orientation="landscape" horizontalDpi="0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workbookViewId="0">
      <selection activeCell="B1" sqref="B1:K145"/>
    </sheetView>
  </sheetViews>
  <sheetFormatPr defaultRowHeight="15"/>
  <cols>
    <col min="1" max="1" width="4.85546875" style="75" customWidth="1"/>
    <col min="2" max="2" width="4" customWidth="1"/>
    <col min="3" max="3" width="11.5703125" style="10" customWidth="1"/>
    <col min="4" max="4" width="14.28515625" customWidth="1"/>
    <col min="5" max="5" width="6.42578125" style="149" customWidth="1"/>
    <col min="6" max="6" width="5.28515625" customWidth="1"/>
    <col min="7" max="8" width="5.7109375" customWidth="1"/>
    <col min="9" max="9" width="5.42578125" customWidth="1"/>
    <col min="10" max="10" width="5" customWidth="1"/>
    <col min="11" max="11" width="6.42578125" customWidth="1"/>
    <col min="12" max="12" width="7.140625" customWidth="1"/>
  </cols>
  <sheetData>
    <row r="1" spans="2:14" ht="20.25">
      <c r="B1" s="935" t="s">
        <v>1849</v>
      </c>
      <c r="C1" s="935"/>
      <c r="D1" s="935"/>
      <c r="E1" s="935"/>
      <c r="F1" s="935"/>
      <c r="G1" s="935"/>
      <c r="H1" s="935"/>
      <c r="I1" s="935"/>
      <c r="J1" s="935"/>
      <c r="K1" s="94"/>
    </row>
    <row r="2" spans="2:14" ht="15.6" customHeight="1">
      <c r="B2" s="937" t="s">
        <v>5</v>
      </c>
      <c r="C2" s="948" t="s">
        <v>401</v>
      </c>
      <c r="D2" s="939" t="s">
        <v>389</v>
      </c>
      <c r="E2" s="949" t="s">
        <v>397</v>
      </c>
      <c r="F2" s="949"/>
      <c r="G2" s="949"/>
      <c r="H2" s="949"/>
      <c r="I2" s="949"/>
      <c r="J2" s="949"/>
      <c r="K2" s="939" t="s">
        <v>191</v>
      </c>
    </row>
    <row r="3" spans="2:14" ht="28.5" customHeight="1">
      <c r="B3" s="937"/>
      <c r="C3" s="948"/>
      <c r="D3" s="940"/>
      <c r="E3" s="187" t="s">
        <v>402</v>
      </c>
      <c r="F3" s="187" t="s">
        <v>403</v>
      </c>
      <c r="G3" s="187" t="s">
        <v>280</v>
      </c>
      <c r="H3" s="187" t="s">
        <v>404</v>
      </c>
      <c r="I3" s="187" t="s">
        <v>405</v>
      </c>
      <c r="J3" s="187" t="s">
        <v>12</v>
      </c>
      <c r="K3" s="940"/>
    </row>
    <row r="4" spans="2:14">
      <c r="B4" s="950">
        <v>1</v>
      </c>
      <c r="C4" s="942" t="s">
        <v>416</v>
      </c>
      <c r="D4" s="546" t="s">
        <v>488</v>
      </c>
      <c r="E4" s="496">
        <v>1746</v>
      </c>
      <c r="F4" s="496"/>
      <c r="G4" s="496"/>
      <c r="H4" s="496">
        <v>6</v>
      </c>
      <c r="I4" s="496"/>
      <c r="J4" s="496"/>
      <c r="K4" s="497">
        <v>1752</v>
      </c>
    </row>
    <row r="5" spans="2:14">
      <c r="B5" s="950"/>
      <c r="C5" s="942"/>
      <c r="D5" s="546" t="s">
        <v>722</v>
      </c>
      <c r="E5" s="496">
        <v>135</v>
      </c>
      <c r="F5" s="496"/>
      <c r="G5" s="496"/>
      <c r="H5" s="496"/>
      <c r="I5" s="496"/>
      <c r="J5" s="496"/>
      <c r="K5" s="497">
        <v>135</v>
      </c>
    </row>
    <row r="6" spans="2:14">
      <c r="B6" s="950"/>
      <c r="C6" s="942"/>
      <c r="D6" s="546" t="s">
        <v>723</v>
      </c>
      <c r="E6" s="496">
        <v>108</v>
      </c>
      <c r="F6" s="496"/>
      <c r="G6" s="496">
        <v>111</v>
      </c>
      <c r="H6" s="496"/>
      <c r="I6" s="496"/>
      <c r="J6" s="496"/>
      <c r="K6" s="497">
        <v>219</v>
      </c>
    </row>
    <row r="7" spans="2:14">
      <c r="B7" s="950"/>
      <c r="C7" s="942"/>
      <c r="D7" s="546" t="s">
        <v>10</v>
      </c>
      <c r="E7" s="498">
        <f>SUM(E4:E6)</f>
        <v>1989</v>
      </c>
      <c r="F7" s="498"/>
      <c r="G7" s="498">
        <f>SUM(G4:G6)</f>
        <v>111</v>
      </c>
      <c r="H7" s="498">
        <f>SUM(H4:H6)</f>
        <v>6</v>
      </c>
      <c r="I7" s="496"/>
      <c r="J7" s="496"/>
      <c r="K7" s="499">
        <f>SUM(K4:K6)</f>
        <v>2106</v>
      </c>
    </row>
    <row r="8" spans="2:14" s="75" customFormat="1" ht="26.25" customHeight="1">
      <c r="B8" s="953">
        <v>2</v>
      </c>
      <c r="C8" s="943" t="s">
        <v>634</v>
      </c>
      <c r="D8" s="774" t="s">
        <v>633</v>
      </c>
      <c r="E8" s="500">
        <v>1096</v>
      </c>
      <c r="F8" s="496"/>
      <c r="G8" s="496">
        <v>1</v>
      </c>
      <c r="H8" s="496"/>
      <c r="I8" s="496"/>
      <c r="J8" s="496"/>
      <c r="K8" s="497">
        <v>1097</v>
      </c>
    </row>
    <row r="9" spans="2:14" s="75" customFormat="1">
      <c r="B9" s="954"/>
      <c r="C9" s="945"/>
      <c r="D9" s="546" t="s">
        <v>724</v>
      </c>
      <c r="E9" s="497">
        <v>80</v>
      </c>
      <c r="F9" s="501">
        <v>7</v>
      </c>
      <c r="G9" s="501">
        <v>92</v>
      </c>
      <c r="H9" s="501"/>
      <c r="I9" s="501"/>
      <c r="J9" s="501"/>
      <c r="K9" s="497">
        <v>179</v>
      </c>
    </row>
    <row r="10" spans="2:14" s="75" customFormat="1">
      <c r="B10" s="954"/>
      <c r="C10" s="945"/>
      <c r="D10" s="546" t="s">
        <v>772</v>
      </c>
      <c r="E10" s="502">
        <v>9</v>
      </c>
      <c r="F10" s="496"/>
      <c r="G10" s="496">
        <v>488</v>
      </c>
      <c r="H10" s="496"/>
      <c r="I10" s="496"/>
      <c r="J10" s="496"/>
      <c r="K10" s="497">
        <v>497</v>
      </c>
    </row>
    <row r="11" spans="2:14" s="75" customFormat="1" ht="12.75" customHeight="1">
      <c r="B11" s="954"/>
      <c r="C11" s="945"/>
      <c r="D11" s="547" t="s">
        <v>964</v>
      </c>
      <c r="E11" s="298">
        <v>4</v>
      </c>
      <c r="F11" s="503"/>
      <c r="G11" s="496"/>
      <c r="H11" s="496"/>
      <c r="I11" s="496"/>
      <c r="J11" s="496"/>
      <c r="K11" s="497">
        <v>4</v>
      </c>
    </row>
    <row r="12" spans="2:14" s="75" customFormat="1">
      <c r="B12" s="955"/>
      <c r="C12" s="946"/>
      <c r="D12" s="546" t="s">
        <v>10</v>
      </c>
      <c r="E12" s="504">
        <f>SUM(E8:E11)</f>
        <v>1189</v>
      </c>
      <c r="F12" s="498">
        <f>SUM(F8:F11)</f>
        <v>7</v>
      </c>
      <c r="G12" s="498">
        <f>SUM(G8:G11)</f>
        <v>581</v>
      </c>
      <c r="H12" s="498"/>
      <c r="I12" s="496"/>
      <c r="J12" s="496"/>
      <c r="K12" s="499">
        <f>SUM(K8:K11)</f>
        <v>1777</v>
      </c>
      <c r="N12" s="3"/>
    </row>
    <row r="13" spans="2:14">
      <c r="B13" s="951">
        <v>3</v>
      </c>
      <c r="C13" s="942" t="s">
        <v>418</v>
      </c>
      <c r="D13" s="536" t="s">
        <v>500</v>
      </c>
      <c r="E13" s="496">
        <v>6</v>
      </c>
      <c r="F13" s="496"/>
      <c r="G13" s="496">
        <v>1197</v>
      </c>
      <c r="H13" s="498"/>
      <c r="I13" s="496"/>
      <c r="J13" s="496"/>
      <c r="K13" s="497">
        <v>1203</v>
      </c>
    </row>
    <row r="14" spans="2:14">
      <c r="B14" s="951"/>
      <c r="C14" s="942"/>
      <c r="D14" s="546" t="s">
        <v>10</v>
      </c>
      <c r="E14" s="498"/>
      <c r="F14" s="505"/>
      <c r="G14" s="498"/>
      <c r="H14" s="498"/>
      <c r="I14" s="496"/>
      <c r="J14" s="496"/>
      <c r="K14" s="499"/>
    </row>
    <row r="15" spans="2:14">
      <c r="B15" s="951">
        <v>4</v>
      </c>
      <c r="C15" s="942" t="s">
        <v>419</v>
      </c>
      <c r="D15" s="537" t="s">
        <v>487</v>
      </c>
      <c r="E15" s="496" t="s">
        <v>976</v>
      </c>
      <c r="F15" s="496" t="s">
        <v>976</v>
      </c>
      <c r="G15" s="496">
        <v>595</v>
      </c>
      <c r="H15" s="496" t="s">
        <v>976</v>
      </c>
      <c r="I15" s="496" t="s">
        <v>976</v>
      </c>
      <c r="J15" s="496" t="s">
        <v>976</v>
      </c>
      <c r="K15" s="497">
        <v>595</v>
      </c>
    </row>
    <row r="16" spans="2:14">
      <c r="B16" s="951"/>
      <c r="C16" s="942"/>
      <c r="D16" s="537" t="s">
        <v>726</v>
      </c>
      <c r="E16" s="496">
        <v>43</v>
      </c>
      <c r="F16" s="496" t="s">
        <v>976</v>
      </c>
      <c r="G16" s="496">
        <v>850</v>
      </c>
      <c r="H16" s="496" t="s">
        <v>976</v>
      </c>
      <c r="I16" s="496" t="s">
        <v>976</v>
      </c>
      <c r="J16" s="496" t="s">
        <v>976</v>
      </c>
      <c r="K16" s="497">
        <v>893</v>
      </c>
    </row>
    <row r="17" spans="2:11">
      <c r="B17" s="951"/>
      <c r="C17" s="942"/>
      <c r="D17" s="537" t="s">
        <v>727</v>
      </c>
      <c r="E17" s="496">
        <v>32</v>
      </c>
      <c r="F17" s="496">
        <v>6</v>
      </c>
      <c r="G17" s="496">
        <v>617</v>
      </c>
      <c r="H17" s="496" t="s">
        <v>976</v>
      </c>
      <c r="I17" s="496" t="s">
        <v>976</v>
      </c>
      <c r="J17" s="496" t="s">
        <v>976</v>
      </c>
      <c r="K17" s="497">
        <v>655</v>
      </c>
    </row>
    <row r="18" spans="2:11">
      <c r="B18" s="951"/>
      <c r="C18" s="942"/>
      <c r="D18" s="546" t="s">
        <v>10</v>
      </c>
      <c r="E18" s="498"/>
      <c r="F18" s="498"/>
      <c r="G18" s="498"/>
      <c r="H18" s="498"/>
      <c r="I18" s="498"/>
      <c r="J18" s="498"/>
      <c r="K18" s="499">
        <f>SUM(K15:K17)</f>
        <v>2143</v>
      </c>
    </row>
    <row r="19" spans="2:11">
      <c r="B19" s="951">
        <v>5</v>
      </c>
      <c r="C19" s="942" t="s">
        <v>420</v>
      </c>
      <c r="D19" s="538" t="s">
        <v>728</v>
      </c>
      <c r="E19" s="496"/>
      <c r="F19" s="496"/>
      <c r="G19" s="496">
        <v>424</v>
      </c>
      <c r="H19" s="498"/>
      <c r="I19" s="498"/>
      <c r="J19" s="498"/>
      <c r="K19" s="496">
        <v>424</v>
      </c>
    </row>
    <row r="20" spans="2:11">
      <c r="B20" s="951"/>
      <c r="C20" s="942"/>
      <c r="D20" s="538" t="s">
        <v>486</v>
      </c>
      <c r="E20" s="496"/>
      <c r="F20" s="496"/>
      <c r="G20" s="496">
        <v>301</v>
      </c>
      <c r="H20" s="498"/>
      <c r="I20" s="498"/>
      <c r="J20" s="498"/>
      <c r="K20" s="496">
        <v>301</v>
      </c>
    </row>
    <row r="21" spans="2:11">
      <c r="B21" s="951"/>
      <c r="C21" s="942"/>
      <c r="D21" s="538" t="s">
        <v>729</v>
      </c>
      <c r="E21" s="496"/>
      <c r="F21" s="496"/>
      <c r="G21" s="496">
        <v>375</v>
      </c>
      <c r="H21" s="498"/>
      <c r="I21" s="498"/>
      <c r="J21" s="498"/>
      <c r="K21" s="496">
        <v>375</v>
      </c>
    </row>
    <row r="22" spans="2:11">
      <c r="B22" s="951"/>
      <c r="C22" s="942"/>
      <c r="D22" s="538" t="s">
        <v>730</v>
      </c>
      <c r="E22" s="496"/>
      <c r="F22" s="496"/>
      <c r="G22" s="496">
        <v>239</v>
      </c>
      <c r="H22" s="498"/>
      <c r="I22" s="498"/>
      <c r="J22" s="498"/>
      <c r="K22" s="496">
        <v>239</v>
      </c>
    </row>
    <row r="23" spans="2:11">
      <c r="B23" s="952"/>
      <c r="C23" s="942"/>
      <c r="D23" s="546" t="s">
        <v>10</v>
      </c>
      <c r="E23" s="496"/>
      <c r="F23" s="496"/>
      <c r="G23" s="498">
        <f>SUM(G19:G22)</f>
        <v>1339</v>
      </c>
      <c r="H23" s="498"/>
      <c r="I23" s="498"/>
      <c r="J23" s="498"/>
      <c r="K23" s="499">
        <f>SUM(K19:K22)</f>
        <v>1339</v>
      </c>
    </row>
    <row r="24" spans="2:11" s="75" customFormat="1">
      <c r="B24" s="959">
        <v>6</v>
      </c>
      <c r="C24" s="961" t="s">
        <v>421</v>
      </c>
      <c r="D24" s="546" t="s">
        <v>1015</v>
      </c>
      <c r="E24" s="496">
        <v>491</v>
      </c>
      <c r="F24" s="496">
        <v>12</v>
      </c>
      <c r="G24" s="498">
        <v>207</v>
      </c>
      <c r="H24" s="498"/>
      <c r="I24" s="498"/>
      <c r="J24" s="498"/>
      <c r="K24" s="497">
        <v>710</v>
      </c>
    </row>
    <row r="25" spans="2:11">
      <c r="B25" s="960"/>
      <c r="C25" s="962"/>
      <c r="D25" s="539" t="s">
        <v>731</v>
      </c>
      <c r="E25" s="496">
        <v>393</v>
      </c>
      <c r="F25" s="496">
        <v>7</v>
      </c>
      <c r="G25" s="496">
        <v>83</v>
      </c>
      <c r="H25" s="496">
        <v>219</v>
      </c>
      <c r="I25" s="498"/>
      <c r="J25" s="498"/>
      <c r="K25" s="497">
        <v>702</v>
      </c>
    </row>
    <row r="26" spans="2:11" s="75" customFormat="1">
      <c r="B26" s="913"/>
      <c r="C26" s="963"/>
      <c r="D26" s="548" t="s">
        <v>10</v>
      </c>
      <c r="E26" s="506">
        <f>SUM(E24:E25)</f>
        <v>884</v>
      </c>
      <c r="F26" s="498">
        <f>SUM(F24:F25)</f>
        <v>19</v>
      </c>
      <c r="G26" s="498">
        <f>SUM(G24:G25)</f>
        <v>290</v>
      </c>
      <c r="H26" s="498">
        <f>SUM(H24:H25)</f>
        <v>219</v>
      </c>
      <c r="I26" s="498"/>
      <c r="J26" s="498"/>
      <c r="K26" s="499">
        <f>SUM(K24:K25)</f>
        <v>1412</v>
      </c>
    </row>
    <row r="27" spans="2:11">
      <c r="B27" s="959">
        <v>7</v>
      </c>
      <c r="C27" s="907" t="s">
        <v>422</v>
      </c>
      <c r="D27" s="540" t="s">
        <v>484</v>
      </c>
      <c r="E27" s="496">
        <v>159</v>
      </c>
      <c r="F27" s="496"/>
      <c r="G27" s="496"/>
      <c r="H27" s="496"/>
      <c r="I27" s="496"/>
      <c r="J27" s="496"/>
      <c r="K27" s="497">
        <v>159</v>
      </c>
    </row>
    <row r="28" spans="2:11">
      <c r="B28" s="960"/>
      <c r="C28" s="908"/>
      <c r="D28" s="541" t="s">
        <v>773</v>
      </c>
      <c r="E28" s="496">
        <v>83</v>
      </c>
      <c r="F28" s="496"/>
      <c r="G28" s="496"/>
      <c r="H28" s="496"/>
      <c r="I28" s="496"/>
      <c r="J28" s="496"/>
      <c r="K28" s="497">
        <v>83</v>
      </c>
    </row>
    <row r="29" spans="2:11">
      <c r="B29" s="960"/>
      <c r="C29" s="908"/>
      <c r="D29" s="541" t="s">
        <v>732</v>
      </c>
      <c r="E29" s="496">
        <v>29</v>
      </c>
      <c r="F29" s="496"/>
      <c r="G29" s="496">
        <v>16</v>
      </c>
      <c r="H29" s="496"/>
      <c r="I29" s="496"/>
      <c r="J29" s="496"/>
      <c r="K29" s="497">
        <v>45</v>
      </c>
    </row>
    <row r="30" spans="2:11">
      <c r="B30" s="913"/>
      <c r="C30" s="909"/>
      <c r="D30" s="549" t="s">
        <v>10</v>
      </c>
      <c r="E30" s="498"/>
      <c r="F30" s="498"/>
      <c r="G30" s="498"/>
      <c r="H30" s="498"/>
      <c r="I30" s="498"/>
      <c r="J30" s="498"/>
      <c r="K30" s="499">
        <f>SUM(K27:K29)</f>
        <v>287</v>
      </c>
    </row>
    <row r="31" spans="2:11" s="75" customFormat="1">
      <c r="B31" s="905">
        <v>8</v>
      </c>
      <c r="C31" s="964" t="s">
        <v>423</v>
      </c>
      <c r="D31" s="546" t="s">
        <v>1041</v>
      </c>
      <c r="E31" s="496">
        <v>79</v>
      </c>
      <c r="F31" s="498"/>
      <c r="G31" s="498"/>
      <c r="H31" s="498"/>
      <c r="I31" s="498"/>
      <c r="J31" s="498"/>
      <c r="K31" s="497">
        <v>79</v>
      </c>
    </row>
    <row r="32" spans="2:11">
      <c r="B32" s="905"/>
      <c r="C32" s="965"/>
      <c r="D32" s="538" t="s">
        <v>734</v>
      </c>
      <c r="E32" s="496">
        <v>288</v>
      </c>
      <c r="F32" s="498"/>
      <c r="G32" s="498">
        <v>7</v>
      </c>
      <c r="H32" s="498"/>
      <c r="I32" s="498">
        <v>3</v>
      </c>
      <c r="J32" s="498"/>
      <c r="K32" s="497">
        <v>298</v>
      </c>
    </row>
    <row r="33" spans="2:11">
      <c r="B33" s="905"/>
      <c r="C33" s="965"/>
      <c r="D33" s="538" t="s">
        <v>482</v>
      </c>
      <c r="E33" s="496">
        <v>373</v>
      </c>
      <c r="F33" s="498"/>
      <c r="G33" s="498">
        <v>4</v>
      </c>
      <c r="H33" s="498"/>
      <c r="I33" s="498"/>
      <c r="J33" s="498"/>
      <c r="K33" s="497">
        <v>277</v>
      </c>
    </row>
    <row r="34" spans="2:11">
      <c r="B34" s="905"/>
      <c r="C34" s="965"/>
      <c r="D34" s="538" t="s">
        <v>483</v>
      </c>
      <c r="E34" s="496">
        <v>278</v>
      </c>
      <c r="F34" s="498"/>
      <c r="G34" s="498"/>
      <c r="H34" s="498"/>
      <c r="I34" s="498"/>
      <c r="J34" s="498"/>
      <c r="K34" s="497">
        <v>278</v>
      </c>
    </row>
    <row r="35" spans="2:11" ht="14.45" customHeight="1">
      <c r="B35" s="905"/>
      <c r="C35" s="966"/>
      <c r="D35" s="546" t="s">
        <v>10</v>
      </c>
      <c r="E35" s="505">
        <f>SUM(E31:E34)</f>
        <v>1018</v>
      </c>
      <c r="F35" s="498"/>
      <c r="G35" s="498">
        <f>SUM(G31:G34)</f>
        <v>11</v>
      </c>
      <c r="H35" s="498"/>
      <c r="I35" s="498">
        <f>SUM(I31:I34)</f>
        <v>3</v>
      </c>
      <c r="J35" s="498"/>
      <c r="K35" s="499">
        <f>SUM(K31:K34)</f>
        <v>932</v>
      </c>
    </row>
    <row r="36" spans="2:11">
      <c r="B36" s="955">
        <v>9</v>
      </c>
      <c r="C36" s="943" t="s">
        <v>424</v>
      </c>
      <c r="D36" s="542" t="s">
        <v>635</v>
      </c>
      <c r="E36" s="496">
        <v>158</v>
      </c>
      <c r="F36" s="498"/>
      <c r="G36" s="496"/>
      <c r="H36" s="496">
        <v>4</v>
      </c>
      <c r="I36" s="498"/>
      <c r="J36" s="498"/>
      <c r="K36" s="497">
        <v>162</v>
      </c>
    </row>
    <row r="37" spans="2:11">
      <c r="B37" s="947"/>
      <c r="C37" s="945"/>
      <c r="D37" s="542" t="s">
        <v>424</v>
      </c>
      <c r="E37" s="496">
        <v>214</v>
      </c>
      <c r="F37" s="496">
        <v>6</v>
      </c>
      <c r="G37" s="496"/>
      <c r="H37" s="496"/>
      <c r="I37" s="498"/>
      <c r="J37" s="498"/>
      <c r="K37" s="497">
        <v>220</v>
      </c>
    </row>
    <row r="38" spans="2:11">
      <c r="B38" s="947"/>
      <c r="C38" s="945"/>
      <c r="D38" s="542" t="s">
        <v>636</v>
      </c>
      <c r="E38" s="496">
        <v>111</v>
      </c>
      <c r="F38" s="496"/>
      <c r="G38" s="496">
        <v>2</v>
      </c>
      <c r="H38" s="496"/>
      <c r="I38" s="498"/>
      <c r="J38" s="498"/>
      <c r="K38" s="497">
        <v>113</v>
      </c>
    </row>
    <row r="39" spans="2:11">
      <c r="B39" s="947"/>
      <c r="C39" s="945"/>
      <c r="D39" s="542" t="s">
        <v>637</v>
      </c>
      <c r="E39" s="496">
        <v>81</v>
      </c>
      <c r="F39" s="496"/>
      <c r="G39" s="496">
        <v>5</v>
      </c>
      <c r="H39" s="496"/>
      <c r="I39" s="498"/>
      <c r="J39" s="498"/>
      <c r="K39" s="497">
        <v>86</v>
      </c>
    </row>
    <row r="40" spans="2:11">
      <c r="B40" s="947"/>
      <c r="C40" s="945"/>
      <c r="D40" s="542" t="s">
        <v>638</v>
      </c>
      <c r="E40" s="496">
        <v>305</v>
      </c>
      <c r="F40" s="496">
        <v>1</v>
      </c>
      <c r="G40" s="496"/>
      <c r="H40" s="496"/>
      <c r="I40" s="498"/>
      <c r="J40" s="498"/>
      <c r="K40" s="497">
        <v>306</v>
      </c>
    </row>
    <row r="41" spans="2:11">
      <c r="B41" s="947"/>
      <c r="C41" s="946"/>
      <c r="D41" s="550" t="s">
        <v>10</v>
      </c>
      <c r="E41" s="498">
        <f>SUM(E36:E40)</f>
        <v>869</v>
      </c>
      <c r="F41" s="498">
        <f>SUM(F36:F40)</f>
        <v>7</v>
      </c>
      <c r="G41" s="498">
        <f>SUM(G36:G40)</f>
        <v>7</v>
      </c>
      <c r="H41" s="498">
        <f>SUM(H36:H40)</f>
        <v>4</v>
      </c>
      <c r="I41" s="498"/>
      <c r="J41" s="498"/>
      <c r="K41" s="499">
        <f>SUM(K36:K40)</f>
        <v>887</v>
      </c>
    </row>
    <row r="42" spans="2:11">
      <c r="B42" s="953">
        <v>10</v>
      </c>
      <c r="C42" s="942" t="s">
        <v>512</v>
      </c>
      <c r="D42" s="538" t="s">
        <v>735</v>
      </c>
      <c r="E42" s="496"/>
      <c r="F42" s="496"/>
      <c r="G42" s="496">
        <v>272</v>
      </c>
      <c r="H42" s="496"/>
      <c r="I42" s="496"/>
      <c r="J42" s="496"/>
      <c r="K42" s="497">
        <v>272</v>
      </c>
    </row>
    <row r="43" spans="2:11">
      <c r="B43" s="954"/>
      <c r="C43" s="942"/>
      <c r="D43" s="538" t="s">
        <v>639</v>
      </c>
      <c r="E43" s="496">
        <v>284</v>
      </c>
      <c r="F43" s="496">
        <v>3</v>
      </c>
      <c r="G43" s="496"/>
      <c r="H43" s="496">
        <v>2</v>
      </c>
      <c r="I43" s="496"/>
      <c r="J43" s="496"/>
      <c r="K43" s="497">
        <v>289</v>
      </c>
    </row>
    <row r="44" spans="2:11">
      <c r="B44" s="954"/>
      <c r="C44" s="942"/>
      <c r="D44" s="538" t="s">
        <v>737</v>
      </c>
      <c r="E44" s="496">
        <v>257</v>
      </c>
      <c r="F44" s="496">
        <v>1</v>
      </c>
      <c r="G44" s="496"/>
      <c r="H44" s="496">
        <v>27</v>
      </c>
      <c r="I44" s="496"/>
      <c r="J44" s="496"/>
      <c r="K44" s="497">
        <v>285</v>
      </c>
    </row>
    <row r="45" spans="2:11">
      <c r="B45" s="954"/>
      <c r="C45" s="942"/>
      <c r="D45" s="538" t="s">
        <v>736</v>
      </c>
      <c r="E45" s="496">
        <v>294</v>
      </c>
      <c r="F45" s="496">
        <v>4</v>
      </c>
      <c r="G45" s="496"/>
      <c r="H45" s="496">
        <v>1</v>
      </c>
      <c r="I45" s="496"/>
      <c r="J45" s="496"/>
      <c r="K45" s="497">
        <v>299</v>
      </c>
    </row>
    <row r="46" spans="2:11">
      <c r="B46" s="955"/>
      <c r="C46" s="942"/>
      <c r="D46" s="546" t="s">
        <v>10</v>
      </c>
      <c r="E46" s="498"/>
      <c r="F46" s="498"/>
      <c r="G46" s="498"/>
      <c r="H46" s="496"/>
      <c r="I46" s="498"/>
      <c r="J46" s="496"/>
      <c r="K46" s="499">
        <f>SUM(K42:K45)</f>
        <v>1145</v>
      </c>
    </row>
    <row r="47" spans="2:11">
      <c r="B47" s="953">
        <v>11</v>
      </c>
      <c r="C47" s="942" t="s">
        <v>426</v>
      </c>
      <c r="D47" s="538" t="s">
        <v>481</v>
      </c>
      <c r="E47" s="496">
        <v>167</v>
      </c>
      <c r="F47" s="496"/>
      <c r="G47" s="496"/>
      <c r="H47" s="496"/>
      <c r="I47" s="496"/>
      <c r="J47" s="496"/>
      <c r="K47" s="497">
        <v>167</v>
      </c>
    </row>
    <row r="48" spans="2:11">
      <c r="B48" s="954"/>
      <c r="C48" s="942"/>
      <c r="D48" s="538" t="s">
        <v>738</v>
      </c>
      <c r="E48" s="496">
        <v>299</v>
      </c>
      <c r="F48" s="496"/>
      <c r="G48" s="496"/>
      <c r="H48" s="496"/>
      <c r="I48" s="496"/>
      <c r="J48" s="496"/>
      <c r="K48" s="497">
        <v>299</v>
      </c>
    </row>
    <row r="49" spans="2:12">
      <c r="B49" s="954"/>
      <c r="C49" s="942"/>
      <c r="D49" s="538" t="s">
        <v>739</v>
      </c>
      <c r="E49" s="496">
        <v>149</v>
      </c>
      <c r="F49" s="496"/>
      <c r="G49" s="496"/>
      <c r="H49" s="496"/>
      <c r="I49" s="496"/>
      <c r="J49" s="496"/>
      <c r="K49" s="497">
        <v>149</v>
      </c>
      <c r="L49" s="75">
        <v>17</v>
      </c>
    </row>
    <row r="50" spans="2:12">
      <c r="B50" s="954"/>
      <c r="C50" s="942"/>
      <c r="D50" s="538" t="s">
        <v>740</v>
      </c>
      <c r="E50" s="496">
        <v>65</v>
      </c>
      <c r="F50" s="496"/>
      <c r="G50" s="496"/>
      <c r="H50" s="496"/>
      <c r="I50" s="496">
        <v>7</v>
      </c>
      <c r="J50" s="496"/>
      <c r="K50" s="497">
        <v>72</v>
      </c>
    </row>
    <row r="51" spans="2:12">
      <c r="B51" s="954"/>
      <c r="C51" s="942"/>
      <c r="D51" s="538" t="s">
        <v>774</v>
      </c>
      <c r="E51" s="496">
        <v>217</v>
      </c>
      <c r="F51" s="496">
        <v>1</v>
      </c>
      <c r="G51" s="496">
        <v>1</v>
      </c>
      <c r="H51" s="496"/>
      <c r="I51" s="496"/>
      <c r="J51" s="496"/>
      <c r="K51" s="497">
        <v>219</v>
      </c>
    </row>
    <row r="52" spans="2:12">
      <c r="B52" s="954"/>
      <c r="C52" s="942"/>
      <c r="D52" s="538" t="s">
        <v>647</v>
      </c>
      <c r="E52" s="496">
        <v>838</v>
      </c>
      <c r="F52" s="496">
        <v>2</v>
      </c>
      <c r="G52" s="496"/>
      <c r="H52" s="496"/>
      <c r="I52" s="496"/>
      <c r="J52" s="496"/>
      <c r="K52" s="497">
        <v>840</v>
      </c>
    </row>
    <row r="53" spans="2:12" ht="13.5" customHeight="1">
      <c r="B53" s="954"/>
      <c r="C53" s="942"/>
      <c r="D53" s="536" t="s">
        <v>794</v>
      </c>
      <c r="E53" s="496">
        <v>128</v>
      </c>
      <c r="F53" s="496"/>
      <c r="G53" s="496"/>
      <c r="H53" s="496"/>
      <c r="I53" s="496"/>
      <c r="J53" s="496"/>
      <c r="K53" s="497">
        <v>128</v>
      </c>
    </row>
    <row r="54" spans="2:12">
      <c r="B54" s="955"/>
      <c r="C54" s="942"/>
      <c r="D54" s="538" t="s">
        <v>741</v>
      </c>
      <c r="E54" s="496">
        <v>79</v>
      </c>
      <c r="F54" s="496"/>
      <c r="G54" s="496"/>
      <c r="H54" s="496"/>
      <c r="I54" s="496">
        <v>2</v>
      </c>
      <c r="J54" s="496"/>
      <c r="K54" s="497">
        <v>81</v>
      </c>
    </row>
    <row r="55" spans="2:12">
      <c r="B55" s="951">
        <v>12</v>
      </c>
      <c r="C55" s="942"/>
      <c r="D55" s="546" t="s">
        <v>10</v>
      </c>
      <c r="E55" s="498">
        <f>SUM(E47:E54)</f>
        <v>1942</v>
      </c>
      <c r="F55" s="498">
        <f>SUM(F47:F54)</f>
        <v>3</v>
      </c>
      <c r="G55" s="498">
        <f>SUM(G47:G54)</f>
        <v>1</v>
      </c>
      <c r="H55" s="498"/>
      <c r="I55" s="496">
        <f>SUM(I47:I54)</f>
        <v>9</v>
      </c>
      <c r="J55" s="496"/>
      <c r="K55" s="499">
        <f>SUM(K47:K54)</f>
        <v>1955</v>
      </c>
    </row>
    <row r="56" spans="2:12">
      <c r="B56" s="951"/>
      <c r="C56" s="942" t="s">
        <v>427</v>
      </c>
      <c r="D56" s="546" t="s">
        <v>742</v>
      </c>
      <c r="E56" s="496">
        <v>426</v>
      </c>
      <c r="F56" s="496"/>
      <c r="G56" s="496">
        <v>49</v>
      </c>
      <c r="H56" s="496"/>
      <c r="I56" s="496">
        <v>2</v>
      </c>
      <c r="J56" s="496"/>
      <c r="K56" s="497">
        <v>477</v>
      </c>
    </row>
    <row r="57" spans="2:12">
      <c r="B57" s="951"/>
      <c r="C57" s="942"/>
      <c r="D57" s="546" t="s">
        <v>743</v>
      </c>
      <c r="E57" s="496">
        <v>417</v>
      </c>
      <c r="F57" s="496"/>
      <c r="G57" s="496"/>
      <c r="H57" s="496"/>
      <c r="I57" s="496"/>
      <c r="J57" s="496"/>
      <c r="K57" s="497">
        <v>417</v>
      </c>
    </row>
    <row r="58" spans="2:12">
      <c r="B58" s="951"/>
      <c r="C58" s="942"/>
      <c r="D58" s="546" t="s">
        <v>755</v>
      </c>
      <c r="E58" s="496">
        <v>186</v>
      </c>
      <c r="F58" s="496">
        <v>3</v>
      </c>
      <c r="G58" s="496">
        <v>3</v>
      </c>
      <c r="H58" s="496">
        <v>3</v>
      </c>
      <c r="I58" s="496">
        <v>3</v>
      </c>
      <c r="J58" s="496"/>
      <c r="K58" s="497">
        <v>195</v>
      </c>
    </row>
    <row r="59" spans="2:12">
      <c r="B59" s="951"/>
      <c r="C59" s="942"/>
      <c r="D59" s="546" t="s">
        <v>10</v>
      </c>
      <c r="E59" s="498">
        <f>SUM(E56:E58)</f>
        <v>1029</v>
      </c>
      <c r="F59" s="498">
        <f>SUM(F56:F58)</f>
        <v>3</v>
      </c>
      <c r="G59" s="498">
        <f>SUM(G56:G58)</f>
        <v>52</v>
      </c>
      <c r="H59" s="498">
        <f>SUM(H56:H58)</f>
        <v>3</v>
      </c>
      <c r="I59" s="498">
        <f>SUM(I56:I58)</f>
        <v>5</v>
      </c>
      <c r="J59" s="498"/>
      <c r="K59" s="499">
        <f>SUM(K56:K58)</f>
        <v>1089</v>
      </c>
    </row>
    <row r="60" spans="2:12">
      <c r="B60" s="953">
        <v>13</v>
      </c>
      <c r="C60" s="942" t="s">
        <v>640</v>
      </c>
      <c r="D60" s="536" t="s">
        <v>641</v>
      </c>
      <c r="E60" s="496">
        <v>1093</v>
      </c>
      <c r="F60" s="496"/>
      <c r="G60" s="496"/>
      <c r="H60" s="496"/>
      <c r="I60" s="496">
        <v>6</v>
      </c>
      <c r="J60" s="498"/>
      <c r="K60" s="497">
        <v>1099</v>
      </c>
    </row>
    <row r="61" spans="2:12">
      <c r="B61" s="954"/>
      <c r="C61" s="942"/>
      <c r="D61" s="536" t="s">
        <v>642</v>
      </c>
      <c r="E61" s="496">
        <v>536</v>
      </c>
      <c r="F61" s="496"/>
      <c r="G61" s="496">
        <v>25</v>
      </c>
      <c r="H61" s="496"/>
      <c r="I61" s="496">
        <v>3</v>
      </c>
      <c r="J61" s="498"/>
      <c r="K61" s="497">
        <v>564</v>
      </c>
    </row>
    <row r="62" spans="2:12">
      <c r="B62" s="954"/>
      <c r="C62" s="942"/>
      <c r="D62" s="536" t="s">
        <v>519</v>
      </c>
      <c r="E62" s="496">
        <v>217</v>
      </c>
      <c r="F62" s="496"/>
      <c r="G62" s="496"/>
      <c r="H62" s="496"/>
      <c r="I62" s="496">
        <v>3</v>
      </c>
      <c r="J62" s="498"/>
      <c r="K62" s="497">
        <v>220</v>
      </c>
    </row>
    <row r="63" spans="2:12">
      <c r="B63" s="955"/>
      <c r="C63" s="942"/>
      <c r="D63" s="537" t="s">
        <v>10</v>
      </c>
      <c r="E63" s="498">
        <f>SUM(E60:E62)</f>
        <v>1846</v>
      </c>
      <c r="F63" s="498"/>
      <c r="G63" s="498">
        <f>SUM(G60:G62)</f>
        <v>25</v>
      </c>
      <c r="H63" s="498"/>
      <c r="I63" s="498">
        <f>SUM(I60:I62)</f>
        <v>12</v>
      </c>
      <c r="J63" s="498"/>
      <c r="K63" s="499">
        <f>SUM(K60:K62)</f>
        <v>1883</v>
      </c>
    </row>
    <row r="64" spans="2:12" ht="27">
      <c r="B64" s="947">
        <v>14</v>
      </c>
      <c r="C64" s="942" t="s">
        <v>429</v>
      </c>
      <c r="D64" s="536" t="s">
        <v>478</v>
      </c>
      <c r="E64" s="496">
        <v>748</v>
      </c>
      <c r="F64" s="498"/>
      <c r="G64" s="498"/>
      <c r="H64" s="498"/>
      <c r="I64" s="498"/>
      <c r="J64" s="498"/>
      <c r="K64" s="497">
        <v>748</v>
      </c>
    </row>
    <row r="65" spans="2:11">
      <c r="B65" s="947"/>
      <c r="C65" s="942"/>
      <c r="D65" s="536" t="s">
        <v>1</v>
      </c>
      <c r="E65" s="496">
        <v>515</v>
      </c>
      <c r="F65" s="498"/>
      <c r="G65" s="498"/>
      <c r="H65" s="498"/>
      <c r="I65" s="498"/>
      <c r="J65" s="498"/>
      <c r="K65" s="497">
        <v>515</v>
      </c>
    </row>
    <row r="66" spans="2:11">
      <c r="B66" s="947"/>
      <c r="C66" s="942"/>
      <c r="D66" s="536" t="s">
        <v>479</v>
      </c>
      <c r="E66" s="496">
        <v>117</v>
      </c>
      <c r="F66" s="498"/>
      <c r="G66" s="498"/>
      <c r="H66" s="498"/>
      <c r="I66" s="498"/>
      <c r="J66" s="498"/>
      <c r="K66" s="497">
        <v>117</v>
      </c>
    </row>
    <row r="67" spans="2:11">
      <c r="B67" s="947"/>
      <c r="C67" s="942"/>
      <c r="D67" s="537" t="s">
        <v>10</v>
      </c>
      <c r="E67" s="498">
        <f>SUM(E64:E66)</f>
        <v>1380</v>
      </c>
      <c r="F67" s="498"/>
      <c r="G67" s="498"/>
      <c r="H67" s="498"/>
      <c r="I67" s="498"/>
      <c r="J67" s="498"/>
      <c r="K67" s="499">
        <f>SUM(K64:K66)</f>
        <v>1380</v>
      </c>
    </row>
    <row r="68" spans="2:11">
      <c r="B68" s="947">
        <v>15</v>
      </c>
      <c r="C68" s="943" t="s">
        <v>430</v>
      </c>
      <c r="D68" s="543" t="s">
        <v>475</v>
      </c>
      <c r="E68" s="496">
        <v>655</v>
      </c>
      <c r="F68" s="498"/>
      <c r="G68" s="498"/>
      <c r="H68" s="498"/>
      <c r="I68" s="498"/>
      <c r="J68" s="498"/>
      <c r="K68" s="497">
        <v>655</v>
      </c>
    </row>
    <row r="69" spans="2:11">
      <c r="B69" s="947"/>
      <c r="C69" s="945"/>
      <c r="D69" s="543" t="s">
        <v>476</v>
      </c>
      <c r="E69" s="496">
        <v>258</v>
      </c>
      <c r="F69" s="498"/>
      <c r="G69" s="498"/>
      <c r="H69" s="498"/>
      <c r="I69" s="498"/>
      <c r="J69" s="498"/>
      <c r="K69" s="497">
        <v>258</v>
      </c>
    </row>
    <row r="70" spans="2:11">
      <c r="B70" s="947"/>
      <c r="C70" s="945"/>
      <c r="D70" s="543" t="s">
        <v>477</v>
      </c>
      <c r="E70" s="496">
        <v>48</v>
      </c>
      <c r="F70" s="498"/>
      <c r="G70" s="498"/>
      <c r="H70" s="498"/>
      <c r="I70" s="498"/>
      <c r="J70" s="498"/>
      <c r="K70" s="497">
        <v>48</v>
      </c>
    </row>
    <row r="71" spans="2:11">
      <c r="B71" s="947"/>
      <c r="C71" s="946"/>
      <c r="D71" s="551" t="s">
        <v>10</v>
      </c>
      <c r="E71" s="498">
        <f>SUM(E68:E70)</f>
        <v>961</v>
      </c>
      <c r="F71" s="498"/>
      <c r="G71" s="498"/>
      <c r="H71" s="498"/>
      <c r="I71" s="498"/>
      <c r="J71" s="498"/>
      <c r="K71" s="499">
        <f>SUM(K68:K70)</f>
        <v>961</v>
      </c>
    </row>
    <row r="72" spans="2:11">
      <c r="B72" s="947">
        <v>16</v>
      </c>
      <c r="C72" s="956" t="s">
        <v>431</v>
      </c>
      <c r="D72" s="536" t="s">
        <v>473</v>
      </c>
      <c r="E72" s="496">
        <v>731</v>
      </c>
      <c r="F72" s="498"/>
      <c r="G72" s="498"/>
      <c r="H72" s="498"/>
      <c r="I72" s="498"/>
      <c r="J72" s="498"/>
      <c r="K72" s="497">
        <v>731</v>
      </c>
    </row>
    <row r="73" spans="2:11">
      <c r="B73" s="947"/>
      <c r="C73" s="957"/>
      <c r="D73" s="536" t="s">
        <v>474</v>
      </c>
      <c r="E73" s="496">
        <v>587</v>
      </c>
      <c r="F73" s="498"/>
      <c r="G73" s="498"/>
      <c r="H73" s="498"/>
      <c r="I73" s="498"/>
      <c r="J73" s="498"/>
      <c r="K73" s="497">
        <v>587</v>
      </c>
    </row>
    <row r="74" spans="2:11">
      <c r="B74" s="947"/>
      <c r="C74" s="958"/>
      <c r="D74" s="537" t="s">
        <v>10</v>
      </c>
      <c r="E74" s="498">
        <f>SUM(E72:E73)</f>
        <v>1318</v>
      </c>
      <c r="F74" s="498"/>
      <c r="G74" s="498"/>
      <c r="H74" s="498"/>
      <c r="I74" s="498"/>
      <c r="J74" s="498"/>
      <c r="K74" s="499">
        <f>SUM(K72:K73)</f>
        <v>1318</v>
      </c>
    </row>
    <row r="75" spans="2:11">
      <c r="B75" s="947">
        <v>17</v>
      </c>
      <c r="C75" s="942" t="s">
        <v>721</v>
      </c>
      <c r="D75" s="536" t="s">
        <v>471</v>
      </c>
      <c r="E75" s="496">
        <v>287</v>
      </c>
      <c r="F75" s="633" t="s">
        <v>976</v>
      </c>
      <c r="G75" s="498"/>
      <c r="H75" s="633" t="s">
        <v>976</v>
      </c>
      <c r="I75" s="633" t="s">
        <v>976</v>
      </c>
      <c r="J75" s="633" t="s">
        <v>976</v>
      </c>
      <c r="K75" s="497">
        <v>287</v>
      </c>
    </row>
    <row r="76" spans="2:11">
      <c r="B76" s="947"/>
      <c r="C76" s="942"/>
      <c r="D76" s="536" t="s">
        <v>472</v>
      </c>
      <c r="E76" s="496">
        <v>282</v>
      </c>
      <c r="F76" s="633" t="s">
        <v>976</v>
      </c>
      <c r="G76" s="496">
        <v>100</v>
      </c>
      <c r="H76" s="633" t="s">
        <v>976</v>
      </c>
      <c r="I76" s="633" t="s">
        <v>976</v>
      </c>
      <c r="J76" s="633" t="s">
        <v>976</v>
      </c>
      <c r="K76" s="497">
        <v>382</v>
      </c>
    </row>
    <row r="77" spans="2:11">
      <c r="B77" s="947"/>
      <c r="C77" s="942"/>
      <c r="D77" s="537" t="s">
        <v>10</v>
      </c>
      <c r="E77" s="498">
        <f>SUM(E75:E76)</f>
        <v>569</v>
      </c>
      <c r="F77" s="633" t="s">
        <v>976</v>
      </c>
      <c r="G77" s="498">
        <f>SUM(G75:G76)</f>
        <v>100</v>
      </c>
      <c r="H77" s="633" t="s">
        <v>976</v>
      </c>
      <c r="I77" s="633" t="s">
        <v>976</v>
      </c>
      <c r="J77" s="633" t="s">
        <v>976</v>
      </c>
      <c r="K77" s="499">
        <f>SUM(K75:K76)</f>
        <v>669</v>
      </c>
    </row>
    <row r="78" spans="2:11">
      <c r="B78" s="947">
        <v>18</v>
      </c>
      <c r="C78" s="942" t="s">
        <v>433</v>
      </c>
      <c r="D78" s="543" t="s">
        <v>627</v>
      </c>
      <c r="E78" s="496">
        <v>399</v>
      </c>
      <c r="F78" s="498"/>
      <c r="G78" s="498"/>
      <c r="H78" s="496"/>
      <c r="I78" s="498"/>
      <c r="J78" s="498"/>
      <c r="K78" s="497">
        <v>399</v>
      </c>
    </row>
    <row r="79" spans="2:11">
      <c r="B79" s="947"/>
      <c r="C79" s="942"/>
      <c r="D79" s="543" t="s">
        <v>470</v>
      </c>
      <c r="E79" s="496">
        <v>572</v>
      </c>
      <c r="F79" s="498"/>
      <c r="G79" s="496">
        <v>15</v>
      </c>
      <c r="H79" s="496"/>
      <c r="I79" s="498"/>
      <c r="J79" s="498"/>
      <c r="K79" s="497">
        <v>587</v>
      </c>
    </row>
    <row r="80" spans="2:11">
      <c r="B80" s="947"/>
      <c r="C80" s="942"/>
      <c r="D80" s="543" t="s">
        <v>10</v>
      </c>
      <c r="E80" s="498">
        <f>SUM(E78:E79)</f>
        <v>971</v>
      </c>
      <c r="F80" s="498"/>
      <c r="G80" s="498">
        <f>SUM(G78:G79)</f>
        <v>15</v>
      </c>
      <c r="H80" s="498"/>
      <c r="I80" s="498"/>
      <c r="J80" s="498"/>
      <c r="K80" s="499">
        <f>SUM(K78:K79)</f>
        <v>986</v>
      </c>
    </row>
    <row r="81" spans="2:12">
      <c r="B81" s="947">
        <v>19</v>
      </c>
      <c r="C81" s="942" t="s">
        <v>434</v>
      </c>
      <c r="D81" s="538" t="s">
        <v>469</v>
      </c>
      <c r="E81" s="496">
        <v>83</v>
      </c>
      <c r="F81" s="498" t="s">
        <v>976</v>
      </c>
      <c r="G81" s="498" t="s">
        <v>976</v>
      </c>
      <c r="H81" s="498" t="s">
        <v>976</v>
      </c>
      <c r="I81" s="498" t="s">
        <v>976</v>
      </c>
      <c r="J81" s="498" t="s">
        <v>976</v>
      </c>
      <c r="K81" s="497">
        <v>83</v>
      </c>
    </row>
    <row r="82" spans="2:12">
      <c r="B82" s="947"/>
      <c r="C82" s="942"/>
      <c r="D82" s="538" t="s">
        <v>733</v>
      </c>
      <c r="E82" s="496">
        <v>44</v>
      </c>
      <c r="F82" s="498" t="s">
        <v>976</v>
      </c>
      <c r="G82" s="498" t="s">
        <v>976</v>
      </c>
      <c r="H82" s="498" t="s">
        <v>976</v>
      </c>
      <c r="I82" s="498">
        <v>4</v>
      </c>
      <c r="J82" s="498" t="s">
        <v>976</v>
      </c>
      <c r="K82" s="497">
        <v>48</v>
      </c>
    </row>
    <row r="83" spans="2:12">
      <c r="B83" s="947"/>
      <c r="C83" s="942"/>
      <c r="D83" s="538" t="s">
        <v>744</v>
      </c>
      <c r="E83" s="496">
        <v>396</v>
      </c>
      <c r="F83" s="498" t="s">
        <v>976</v>
      </c>
      <c r="G83" s="498" t="s">
        <v>976</v>
      </c>
      <c r="H83" s="498" t="s">
        <v>976</v>
      </c>
      <c r="I83" s="496">
        <v>6</v>
      </c>
      <c r="J83" s="498" t="s">
        <v>976</v>
      </c>
      <c r="K83" s="497">
        <v>402</v>
      </c>
    </row>
    <row r="84" spans="2:12">
      <c r="B84" s="947"/>
      <c r="C84" s="942"/>
      <c r="D84" s="538" t="s">
        <v>761</v>
      </c>
      <c r="E84" s="496">
        <v>36</v>
      </c>
      <c r="F84" s="498" t="s">
        <v>976</v>
      </c>
      <c r="G84" s="498" t="s">
        <v>976</v>
      </c>
      <c r="H84" s="498" t="s">
        <v>976</v>
      </c>
      <c r="I84" s="498"/>
      <c r="J84" s="498" t="s">
        <v>976</v>
      </c>
      <c r="K84" s="497">
        <v>39</v>
      </c>
    </row>
    <row r="85" spans="2:12" ht="27">
      <c r="B85" s="947"/>
      <c r="C85" s="942"/>
      <c r="D85" s="536" t="s">
        <v>745</v>
      </c>
      <c r="E85" s="496">
        <v>289</v>
      </c>
      <c r="F85" s="498" t="s">
        <v>976</v>
      </c>
      <c r="G85" s="498" t="s">
        <v>976</v>
      </c>
      <c r="H85" s="498" t="s">
        <v>976</v>
      </c>
      <c r="I85" s="498" t="s">
        <v>976</v>
      </c>
      <c r="J85" s="498" t="s">
        <v>976</v>
      </c>
      <c r="K85" s="497">
        <v>289</v>
      </c>
    </row>
    <row r="86" spans="2:12">
      <c r="B86" s="947"/>
      <c r="C86" s="942"/>
      <c r="D86" s="538" t="s">
        <v>610</v>
      </c>
      <c r="E86" s="496">
        <v>20</v>
      </c>
      <c r="F86" s="498" t="s">
        <v>976</v>
      </c>
      <c r="G86" s="498" t="s">
        <v>976</v>
      </c>
      <c r="H86" s="498" t="s">
        <v>976</v>
      </c>
      <c r="I86" s="498" t="s">
        <v>976</v>
      </c>
      <c r="J86" s="498" t="s">
        <v>976</v>
      </c>
      <c r="K86" s="497">
        <v>20</v>
      </c>
    </row>
    <row r="87" spans="2:12">
      <c r="B87" s="947"/>
      <c r="C87" s="942"/>
      <c r="D87" s="538" t="s">
        <v>10</v>
      </c>
      <c r="E87" s="498">
        <f>SUM(E81:E86)</f>
        <v>868</v>
      </c>
      <c r="F87" s="498" t="s">
        <v>976</v>
      </c>
      <c r="G87" s="498" t="s">
        <v>976</v>
      </c>
      <c r="H87" s="498" t="s">
        <v>976</v>
      </c>
      <c r="I87" s="498">
        <f>SUM(I81:I86)</f>
        <v>10</v>
      </c>
      <c r="J87" s="498" t="s">
        <v>976</v>
      </c>
      <c r="K87" s="499">
        <f>SUM(K81:K86)</f>
        <v>881</v>
      </c>
    </row>
    <row r="88" spans="2:12" ht="27">
      <c r="B88" s="947">
        <v>20</v>
      </c>
      <c r="C88" s="942" t="s">
        <v>435</v>
      </c>
      <c r="D88" s="536" t="s">
        <v>489</v>
      </c>
      <c r="E88" s="496">
        <v>575</v>
      </c>
      <c r="F88" s="496"/>
      <c r="G88" s="496"/>
      <c r="H88" s="496"/>
      <c r="I88" s="496">
        <v>4</v>
      </c>
      <c r="J88" s="496"/>
      <c r="K88" s="497">
        <v>579</v>
      </c>
    </row>
    <row r="89" spans="2:12">
      <c r="B89" s="947"/>
      <c r="C89" s="942"/>
      <c r="D89" s="536" t="s">
        <v>490</v>
      </c>
      <c r="E89" s="496">
        <v>473</v>
      </c>
      <c r="F89" s="496"/>
      <c r="G89" s="496"/>
      <c r="H89" s="496"/>
      <c r="I89" s="496"/>
      <c r="J89" s="496"/>
      <c r="K89" s="497">
        <v>473</v>
      </c>
    </row>
    <row r="90" spans="2:12">
      <c r="B90" s="947"/>
      <c r="C90" s="942"/>
      <c r="D90" s="536" t="s">
        <v>491</v>
      </c>
      <c r="E90" s="496">
        <v>238</v>
      </c>
      <c r="F90" s="496"/>
      <c r="G90" s="496"/>
      <c r="H90" s="496"/>
      <c r="I90" s="496"/>
      <c r="J90" s="496">
        <v>1</v>
      </c>
      <c r="K90" s="497">
        <v>239</v>
      </c>
    </row>
    <row r="91" spans="2:12">
      <c r="B91" s="947"/>
      <c r="C91" s="942"/>
      <c r="D91" s="537" t="s">
        <v>10</v>
      </c>
      <c r="E91" s="498">
        <f>SUM(E88:E90)</f>
        <v>1286</v>
      </c>
      <c r="F91" s="498"/>
      <c r="G91" s="498"/>
      <c r="H91" s="498"/>
      <c r="I91" s="498">
        <f>SUM(I88:I90)</f>
        <v>4</v>
      </c>
      <c r="J91" s="498">
        <f>SUM(J88:J90)</f>
        <v>1</v>
      </c>
      <c r="K91" s="499">
        <f>SUM(K88:K90)</f>
        <v>1291</v>
      </c>
    </row>
    <row r="92" spans="2:12">
      <c r="B92" s="947">
        <v>21</v>
      </c>
      <c r="C92" s="942" t="s">
        <v>643</v>
      </c>
      <c r="D92" s="538" t="s">
        <v>644</v>
      </c>
      <c r="E92" s="496">
        <v>16</v>
      </c>
      <c r="F92" s="496"/>
      <c r="G92" s="496">
        <v>656</v>
      </c>
      <c r="H92" s="496"/>
      <c r="I92" s="496">
        <v>5</v>
      </c>
      <c r="J92" s="496"/>
      <c r="K92" s="497">
        <v>677</v>
      </c>
    </row>
    <row r="93" spans="2:12" ht="27">
      <c r="B93" s="947"/>
      <c r="C93" s="942"/>
      <c r="D93" s="536" t="s">
        <v>777</v>
      </c>
      <c r="E93" s="496">
        <v>24</v>
      </c>
      <c r="F93" s="496"/>
      <c r="G93" s="496">
        <v>549</v>
      </c>
      <c r="H93" s="496"/>
      <c r="I93" s="496"/>
      <c r="J93" s="496"/>
      <c r="K93" s="497">
        <v>573</v>
      </c>
    </row>
    <row r="94" spans="2:12" ht="27">
      <c r="B94" s="947"/>
      <c r="C94" s="942"/>
      <c r="D94" s="536" t="s">
        <v>778</v>
      </c>
      <c r="E94" s="496">
        <v>514</v>
      </c>
      <c r="F94" s="496"/>
      <c r="G94" s="496">
        <v>52</v>
      </c>
      <c r="H94" s="496"/>
      <c r="I94" s="496"/>
      <c r="J94" s="496"/>
      <c r="K94" s="497">
        <v>566</v>
      </c>
    </row>
    <row r="95" spans="2:12">
      <c r="B95" s="947"/>
      <c r="C95" s="942"/>
      <c r="D95" s="538" t="s">
        <v>10</v>
      </c>
      <c r="E95" s="498">
        <f>SUM(E92:E94)</f>
        <v>554</v>
      </c>
      <c r="F95" s="496"/>
      <c r="G95" s="498">
        <f>SUM(G92:G94)</f>
        <v>1257</v>
      </c>
      <c r="H95" s="498"/>
      <c r="I95" s="498">
        <f>SUM(I92:I94)</f>
        <v>5</v>
      </c>
      <c r="J95" s="498"/>
      <c r="K95" s="499">
        <f>SUM(K92:K94)</f>
        <v>1816</v>
      </c>
    </row>
    <row r="96" spans="2:12">
      <c r="B96" s="947">
        <v>22</v>
      </c>
      <c r="C96" s="942" t="s">
        <v>437</v>
      </c>
      <c r="D96" s="538" t="s">
        <v>468</v>
      </c>
      <c r="E96" s="496">
        <v>104</v>
      </c>
      <c r="F96" s="496"/>
      <c r="G96" s="496"/>
      <c r="H96" s="496"/>
      <c r="I96" s="496"/>
      <c r="J96" s="496"/>
      <c r="K96" s="497">
        <v>104</v>
      </c>
      <c r="L96" s="75">
        <v>18</v>
      </c>
    </row>
    <row r="97" spans="2:11">
      <c r="B97" s="947"/>
      <c r="C97" s="942"/>
      <c r="D97" s="538" t="s">
        <v>763</v>
      </c>
      <c r="E97" s="496">
        <v>595</v>
      </c>
      <c r="F97" s="496"/>
      <c r="G97" s="496"/>
      <c r="H97" s="496"/>
      <c r="I97" s="496"/>
      <c r="J97" s="496"/>
      <c r="K97" s="497">
        <v>595</v>
      </c>
    </row>
    <row r="98" spans="2:11">
      <c r="B98" s="947"/>
      <c r="C98" s="942"/>
      <c r="D98" s="538" t="s">
        <v>762</v>
      </c>
      <c r="E98" s="496">
        <v>1080</v>
      </c>
      <c r="F98" s="496">
        <v>5</v>
      </c>
      <c r="G98" s="496"/>
      <c r="H98" s="496"/>
      <c r="I98" s="496"/>
      <c r="J98" s="496"/>
      <c r="K98" s="497">
        <v>1085</v>
      </c>
    </row>
    <row r="99" spans="2:11">
      <c r="B99" s="947"/>
      <c r="C99" s="942"/>
      <c r="D99" s="538" t="s">
        <v>10</v>
      </c>
      <c r="E99" s="498">
        <f>SUM(E96:E98)</f>
        <v>1779</v>
      </c>
      <c r="F99" s="498">
        <f>SUM(F96:F98)</f>
        <v>5</v>
      </c>
      <c r="G99" s="498"/>
      <c r="H99" s="498"/>
      <c r="I99" s="498"/>
      <c r="J99" s="498"/>
      <c r="K99" s="499">
        <f>SUM(K96:K98)</f>
        <v>1784</v>
      </c>
    </row>
    <row r="100" spans="2:11">
      <c r="B100" s="947">
        <v>23</v>
      </c>
      <c r="C100" s="942" t="s">
        <v>438</v>
      </c>
      <c r="D100" s="538" t="s">
        <v>765</v>
      </c>
      <c r="E100" s="496">
        <v>522</v>
      </c>
      <c r="F100" s="496"/>
      <c r="G100" s="496"/>
      <c r="H100" s="496"/>
      <c r="I100" s="496"/>
      <c r="J100" s="496"/>
      <c r="K100" s="496">
        <v>522</v>
      </c>
    </row>
    <row r="101" spans="2:11">
      <c r="B101" s="947"/>
      <c r="C101" s="942"/>
      <c r="D101" s="538" t="s">
        <v>468</v>
      </c>
      <c r="E101" s="496">
        <v>537</v>
      </c>
      <c r="F101" s="496"/>
      <c r="G101" s="496"/>
      <c r="H101" s="496"/>
      <c r="I101" s="496"/>
      <c r="J101" s="496"/>
      <c r="K101" s="496">
        <v>537</v>
      </c>
    </row>
    <row r="102" spans="2:11">
      <c r="B102" s="947"/>
      <c r="C102" s="942"/>
      <c r="D102" s="538" t="s">
        <v>795</v>
      </c>
      <c r="E102" s="496">
        <v>354</v>
      </c>
      <c r="F102" s="496"/>
      <c r="G102" s="496"/>
      <c r="H102" s="496"/>
      <c r="I102" s="496"/>
      <c r="J102" s="496"/>
      <c r="K102" s="496">
        <v>354</v>
      </c>
    </row>
    <row r="103" spans="2:11">
      <c r="B103" s="947"/>
      <c r="C103" s="942"/>
      <c r="D103" s="538" t="s">
        <v>796</v>
      </c>
      <c r="E103" s="496">
        <v>177</v>
      </c>
      <c r="F103" s="496"/>
      <c r="G103" s="496"/>
      <c r="H103" s="496"/>
      <c r="I103" s="496"/>
      <c r="J103" s="496"/>
      <c r="K103" s="496">
        <v>177</v>
      </c>
    </row>
    <row r="104" spans="2:11">
      <c r="B104" s="947"/>
      <c r="C104" s="942"/>
      <c r="D104" s="538" t="s">
        <v>746</v>
      </c>
      <c r="E104" s="496">
        <v>60</v>
      </c>
      <c r="F104" s="496"/>
      <c r="G104" s="496"/>
      <c r="H104" s="496"/>
      <c r="I104" s="496"/>
      <c r="J104" s="496"/>
      <c r="K104" s="496">
        <v>60</v>
      </c>
    </row>
    <row r="105" spans="2:11">
      <c r="B105" s="947"/>
      <c r="C105" s="942"/>
      <c r="D105" s="538" t="s">
        <v>781</v>
      </c>
      <c r="E105" s="496">
        <v>217</v>
      </c>
      <c r="F105" s="496"/>
      <c r="G105" s="496"/>
      <c r="H105" s="496"/>
      <c r="I105" s="496"/>
      <c r="J105" s="496"/>
      <c r="K105" s="496">
        <v>217</v>
      </c>
    </row>
    <row r="106" spans="2:11">
      <c r="B106" s="947"/>
      <c r="C106" s="942"/>
      <c r="D106" s="538" t="s">
        <v>782</v>
      </c>
      <c r="E106" s="496">
        <v>92</v>
      </c>
      <c r="F106" s="496"/>
      <c r="G106" s="496"/>
      <c r="H106" s="496"/>
      <c r="I106" s="496"/>
      <c r="J106" s="496"/>
      <c r="K106" s="496">
        <v>92</v>
      </c>
    </row>
    <row r="107" spans="2:11">
      <c r="B107" s="947"/>
      <c r="C107" s="942"/>
      <c r="D107" s="538" t="s">
        <v>10</v>
      </c>
      <c r="E107" s="498">
        <f>SUM(E100:E106)</f>
        <v>1959</v>
      </c>
      <c r="F107" s="496">
        <f>SUM(F100:F106)</f>
        <v>0</v>
      </c>
      <c r="G107" s="496"/>
      <c r="H107" s="496"/>
      <c r="I107" s="496"/>
      <c r="J107" s="496"/>
      <c r="K107" s="498">
        <f>SUM(K100:K106)</f>
        <v>1959</v>
      </c>
    </row>
    <row r="108" spans="2:11">
      <c r="B108" s="947">
        <v>24</v>
      </c>
      <c r="C108" s="942" t="s">
        <v>439</v>
      </c>
      <c r="D108" s="536" t="s">
        <v>628</v>
      </c>
      <c r="E108" s="496">
        <v>136</v>
      </c>
      <c r="F108" s="496"/>
      <c r="G108" s="496"/>
      <c r="H108" s="496"/>
      <c r="I108" s="496"/>
      <c r="J108" s="496"/>
      <c r="K108" s="497">
        <v>136</v>
      </c>
    </row>
    <row r="109" spans="2:11">
      <c r="B109" s="947"/>
      <c r="C109" s="942"/>
      <c r="D109" s="536" t="s">
        <v>629</v>
      </c>
      <c r="E109" s="496">
        <v>834</v>
      </c>
      <c r="F109" s="496"/>
      <c r="G109" s="496"/>
      <c r="H109" s="496">
        <v>12</v>
      </c>
      <c r="I109" s="496"/>
      <c r="J109" s="496"/>
      <c r="K109" s="497">
        <v>846</v>
      </c>
    </row>
    <row r="110" spans="2:11">
      <c r="B110" s="947"/>
      <c r="C110" s="942"/>
      <c r="D110" s="537" t="s">
        <v>10</v>
      </c>
      <c r="E110" s="498">
        <f>SUM(E108:E109)</f>
        <v>970</v>
      </c>
      <c r="F110" s="496"/>
      <c r="G110" s="496"/>
      <c r="H110" s="498">
        <f>SUM(H108:H109)</f>
        <v>12</v>
      </c>
      <c r="I110" s="496"/>
      <c r="J110" s="496"/>
      <c r="K110" s="499">
        <f>SUM(K108:K109)</f>
        <v>982</v>
      </c>
    </row>
    <row r="111" spans="2:11">
      <c r="B111" s="947">
        <v>25</v>
      </c>
      <c r="C111" s="942" t="s">
        <v>465</v>
      </c>
      <c r="D111" s="536" t="s">
        <v>466</v>
      </c>
      <c r="E111" s="496">
        <v>52</v>
      </c>
      <c r="F111" s="496"/>
      <c r="G111" s="496"/>
      <c r="H111" s="496"/>
      <c r="I111" s="496"/>
      <c r="J111" s="496"/>
      <c r="K111" s="497">
        <v>52</v>
      </c>
    </row>
    <row r="112" spans="2:11">
      <c r="B112" s="947"/>
      <c r="C112" s="942"/>
      <c r="D112" s="536" t="s">
        <v>467</v>
      </c>
      <c r="E112" s="496">
        <v>272</v>
      </c>
      <c r="F112" s="496"/>
      <c r="G112" s="496"/>
      <c r="H112" s="496"/>
      <c r="I112" s="496"/>
      <c r="J112" s="496"/>
      <c r="K112" s="497">
        <v>272</v>
      </c>
    </row>
    <row r="113" spans="2:11">
      <c r="B113" s="947"/>
      <c r="C113" s="942"/>
      <c r="D113" s="537" t="s">
        <v>10</v>
      </c>
      <c r="E113" s="498">
        <f>SUM(E111:E112)</f>
        <v>324</v>
      </c>
      <c r="F113" s="496"/>
      <c r="G113" s="496"/>
      <c r="H113" s="496"/>
      <c r="I113" s="496"/>
      <c r="J113" s="496"/>
      <c r="K113" s="499">
        <f>SUM(K111:K112)</f>
        <v>324</v>
      </c>
    </row>
    <row r="114" spans="2:11">
      <c r="B114" s="947">
        <v>26</v>
      </c>
      <c r="C114" s="942" t="s">
        <v>462</v>
      </c>
      <c r="D114" s="536" t="s">
        <v>463</v>
      </c>
      <c r="E114" s="496">
        <v>339</v>
      </c>
      <c r="F114" s="496"/>
      <c r="G114" s="496"/>
      <c r="H114" s="496"/>
      <c r="I114" s="496">
        <v>1</v>
      </c>
      <c r="J114" s="496"/>
      <c r="K114" s="497">
        <v>340</v>
      </c>
    </row>
    <row r="115" spans="2:11" ht="27">
      <c r="B115" s="947"/>
      <c r="C115" s="942"/>
      <c r="D115" s="536" t="s">
        <v>783</v>
      </c>
      <c r="E115" s="496">
        <v>93</v>
      </c>
      <c r="F115" s="496"/>
      <c r="G115" s="496">
        <v>5</v>
      </c>
      <c r="H115" s="496"/>
      <c r="I115" s="496">
        <v>30</v>
      </c>
      <c r="J115" s="496"/>
      <c r="K115" s="497">
        <v>128</v>
      </c>
    </row>
    <row r="116" spans="2:11">
      <c r="B116" s="947"/>
      <c r="C116" s="942"/>
      <c r="D116" s="536" t="s">
        <v>464</v>
      </c>
      <c r="E116" s="496">
        <v>48</v>
      </c>
      <c r="F116" s="496"/>
      <c r="G116" s="496"/>
      <c r="H116" s="496"/>
      <c r="I116" s="496"/>
      <c r="J116" s="496"/>
      <c r="K116" s="497">
        <v>48</v>
      </c>
    </row>
    <row r="117" spans="2:11">
      <c r="B117" s="947"/>
      <c r="C117" s="942"/>
      <c r="D117" s="537" t="s">
        <v>10</v>
      </c>
      <c r="E117" s="498">
        <f>SUM(E114:E116)</f>
        <v>480</v>
      </c>
      <c r="F117" s="498"/>
      <c r="G117" s="498">
        <f>SUM(G114:G116)</f>
        <v>5</v>
      </c>
      <c r="H117" s="498"/>
      <c r="I117" s="498">
        <f>SUM(I114:I116)</f>
        <v>31</v>
      </c>
      <c r="J117" s="498"/>
      <c r="K117" s="499">
        <f>SUM(K114:K116)</f>
        <v>516</v>
      </c>
    </row>
    <row r="118" spans="2:11">
      <c r="B118" s="947">
        <v>27</v>
      </c>
      <c r="C118" s="942" t="s">
        <v>646</v>
      </c>
      <c r="D118" s="544" t="s">
        <v>747</v>
      </c>
      <c r="E118" s="496">
        <v>309</v>
      </c>
      <c r="F118" s="496"/>
      <c r="G118" s="496"/>
      <c r="H118" s="496"/>
      <c r="I118" s="496"/>
      <c r="J118" s="496"/>
      <c r="K118" s="497">
        <v>309</v>
      </c>
    </row>
    <row r="119" spans="2:11">
      <c r="B119" s="947"/>
      <c r="C119" s="942"/>
      <c r="D119" s="544" t="s">
        <v>764</v>
      </c>
      <c r="E119" s="496">
        <v>651</v>
      </c>
      <c r="F119" s="496"/>
      <c r="G119" s="496"/>
      <c r="H119" s="496"/>
      <c r="I119" s="496"/>
      <c r="J119" s="496"/>
      <c r="K119" s="497">
        <v>651</v>
      </c>
    </row>
    <row r="120" spans="2:11">
      <c r="B120" s="947"/>
      <c r="C120" s="942"/>
      <c r="D120" s="544" t="s">
        <v>690</v>
      </c>
      <c r="E120" s="496">
        <v>191</v>
      </c>
      <c r="F120" s="496">
        <v>6</v>
      </c>
      <c r="G120" s="496"/>
      <c r="H120" s="496"/>
      <c r="I120" s="496"/>
      <c r="J120" s="496"/>
      <c r="K120" s="497">
        <v>197</v>
      </c>
    </row>
    <row r="121" spans="2:11">
      <c r="B121" s="947"/>
      <c r="C121" s="942"/>
      <c r="D121" s="544" t="s">
        <v>748</v>
      </c>
      <c r="E121" s="496">
        <v>145</v>
      </c>
      <c r="F121" s="496"/>
      <c r="G121" s="496"/>
      <c r="H121" s="496"/>
      <c r="I121" s="496"/>
      <c r="J121" s="496"/>
      <c r="K121" s="497">
        <v>145</v>
      </c>
    </row>
    <row r="122" spans="2:11">
      <c r="B122" s="947"/>
      <c r="C122" s="942"/>
      <c r="D122" s="544" t="s">
        <v>750</v>
      </c>
      <c r="E122" s="496">
        <v>112</v>
      </c>
      <c r="F122" s="496"/>
      <c r="G122" s="496"/>
      <c r="H122" s="496"/>
      <c r="I122" s="496"/>
      <c r="J122" s="496"/>
      <c r="K122" s="497">
        <v>112</v>
      </c>
    </row>
    <row r="123" spans="2:11">
      <c r="B123" s="947"/>
      <c r="C123" s="942"/>
      <c r="D123" s="544" t="s">
        <v>659</v>
      </c>
      <c r="E123" s="496">
        <v>2848</v>
      </c>
      <c r="F123" s="496">
        <v>11</v>
      </c>
      <c r="G123" s="496">
        <v>22</v>
      </c>
      <c r="H123" s="496"/>
      <c r="I123" s="496">
        <v>12</v>
      </c>
      <c r="J123" s="496"/>
      <c r="K123" s="497">
        <f>SUM(E123:J123)</f>
        <v>2893</v>
      </c>
    </row>
    <row r="124" spans="2:11">
      <c r="B124" s="947"/>
      <c r="C124" s="942"/>
      <c r="D124" s="538" t="s">
        <v>10</v>
      </c>
      <c r="E124" s="498">
        <f>SUM(E118:E123)</f>
        <v>4256</v>
      </c>
      <c r="F124" s="498">
        <f>SUM(F118:F123)</f>
        <v>17</v>
      </c>
      <c r="G124" s="498">
        <f>SUM(G118:G123)</f>
        <v>22</v>
      </c>
      <c r="H124" s="498"/>
      <c r="I124" s="498">
        <f>SUM(I118:I123)</f>
        <v>12</v>
      </c>
      <c r="J124" s="498"/>
      <c r="K124" s="499">
        <f>SUM(K118:K123)</f>
        <v>4307</v>
      </c>
    </row>
    <row r="125" spans="2:11">
      <c r="B125" s="947">
        <v>28</v>
      </c>
      <c r="C125" s="942" t="s">
        <v>457</v>
      </c>
      <c r="D125" s="536" t="s">
        <v>458</v>
      </c>
      <c r="E125" s="496">
        <v>1015</v>
      </c>
      <c r="F125" s="496">
        <v>12</v>
      </c>
      <c r="G125" s="496"/>
      <c r="H125" s="496"/>
      <c r="I125" s="496"/>
      <c r="J125" s="496"/>
      <c r="K125" s="497">
        <v>1027</v>
      </c>
    </row>
    <row r="126" spans="2:11">
      <c r="B126" s="947"/>
      <c r="C126" s="942"/>
      <c r="D126" s="536" t="s">
        <v>459</v>
      </c>
      <c r="E126" s="496">
        <v>446</v>
      </c>
      <c r="F126" s="496">
        <v>5</v>
      </c>
      <c r="G126" s="496"/>
      <c r="H126" s="496"/>
      <c r="I126" s="496"/>
      <c r="J126" s="496"/>
      <c r="K126" s="497">
        <v>451</v>
      </c>
    </row>
    <row r="127" spans="2:11">
      <c r="B127" s="947"/>
      <c r="C127" s="942"/>
      <c r="D127" s="536" t="s">
        <v>460</v>
      </c>
      <c r="E127" s="496">
        <v>475</v>
      </c>
      <c r="F127" s="496"/>
      <c r="G127" s="496"/>
      <c r="H127" s="496">
        <v>1</v>
      </c>
      <c r="I127" s="496"/>
      <c r="J127" s="496"/>
      <c r="K127" s="497">
        <v>476</v>
      </c>
    </row>
    <row r="128" spans="2:11">
      <c r="B128" s="947"/>
      <c r="C128" s="942"/>
      <c r="D128" s="536" t="s">
        <v>461</v>
      </c>
      <c r="E128" s="496">
        <v>148</v>
      </c>
      <c r="F128" s="496"/>
      <c r="G128" s="496"/>
      <c r="H128" s="496">
        <v>2</v>
      </c>
      <c r="I128" s="496"/>
      <c r="J128" s="496"/>
      <c r="K128" s="497">
        <v>150</v>
      </c>
    </row>
    <row r="129" spans="2:11">
      <c r="B129" s="947"/>
      <c r="C129" s="942"/>
      <c r="D129" s="537" t="s">
        <v>10</v>
      </c>
      <c r="E129" s="498">
        <f>SUM(E125:E128)</f>
        <v>2084</v>
      </c>
      <c r="F129" s="498">
        <f>SUM(F125:F128)</f>
        <v>17</v>
      </c>
      <c r="G129" s="498"/>
      <c r="H129" s="498">
        <f>SUM(H125:H128)</f>
        <v>3</v>
      </c>
      <c r="I129" s="498"/>
      <c r="J129" s="498"/>
      <c r="K129" s="499">
        <f>SUM(K125:K128)</f>
        <v>2104</v>
      </c>
    </row>
    <row r="130" spans="2:11">
      <c r="B130" s="947">
        <v>29</v>
      </c>
      <c r="C130" s="942" t="s">
        <v>513</v>
      </c>
      <c r="D130" s="544" t="s">
        <v>647</v>
      </c>
      <c r="E130" s="496">
        <v>667</v>
      </c>
      <c r="F130" s="496"/>
      <c r="G130" s="496"/>
      <c r="H130" s="496"/>
      <c r="I130" s="496"/>
      <c r="J130" s="496"/>
      <c r="K130" s="497">
        <v>667</v>
      </c>
    </row>
    <row r="131" spans="2:11">
      <c r="B131" s="947"/>
      <c r="C131" s="942"/>
      <c r="D131" s="544" t="s">
        <v>784</v>
      </c>
      <c r="E131" s="496">
        <v>294</v>
      </c>
      <c r="F131" s="496"/>
      <c r="G131" s="496"/>
      <c r="H131" s="496"/>
      <c r="I131" s="496"/>
      <c r="J131" s="496"/>
      <c r="K131" s="497">
        <v>294</v>
      </c>
    </row>
    <row r="132" spans="2:11">
      <c r="B132" s="947"/>
      <c r="C132" s="942"/>
      <c r="D132" s="544" t="s">
        <v>752</v>
      </c>
      <c r="E132" s="496">
        <v>247</v>
      </c>
      <c r="F132" s="496">
        <v>8</v>
      </c>
      <c r="G132" s="496"/>
      <c r="H132" s="496"/>
      <c r="I132" s="496"/>
      <c r="J132" s="496"/>
      <c r="K132" s="497">
        <v>255</v>
      </c>
    </row>
    <row r="133" spans="2:11" ht="27">
      <c r="B133" s="947"/>
      <c r="C133" s="942"/>
      <c r="D133" s="545" t="s">
        <v>751</v>
      </c>
      <c r="E133" s="496">
        <v>464</v>
      </c>
      <c r="F133" s="496"/>
      <c r="G133" s="496"/>
      <c r="H133" s="496"/>
      <c r="I133" s="496"/>
      <c r="J133" s="496"/>
      <c r="K133" s="497">
        <v>464</v>
      </c>
    </row>
    <row r="134" spans="2:11">
      <c r="B134" s="947"/>
      <c r="C134" s="942"/>
      <c r="D134" s="544" t="s">
        <v>1365</v>
      </c>
      <c r="E134" s="496">
        <v>205</v>
      </c>
      <c r="F134" s="496"/>
      <c r="G134" s="496"/>
      <c r="H134" s="496"/>
      <c r="I134" s="496"/>
      <c r="J134" s="496"/>
      <c r="K134" s="497">
        <v>205</v>
      </c>
    </row>
    <row r="135" spans="2:11">
      <c r="B135" s="947"/>
      <c r="C135" s="942"/>
      <c r="D135" s="544" t="s">
        <v>10</v>
      </c>
      <c r="E135" s="498">
        <f>SUM(E130:E134)</f>
        <v>1877</v>
      </c>
      <c r="F135" s="498">
        <f>SUM(F130:F134)</f>
        <v>8</v>
      </c>
      <c r="G135" s="498"/>
      <c r="H135" s="498"/>
      <c r="I135" s="498"/>
      <c r="J135" s="498"/>
      <c r="K135" s="499">
        <f>SUM(K130:K134)</f>
        <v>1885</v>
      </c>
    </row>
    <row r="136" spans="2:11">
      <c r="B136" s="947">
        <v>30</v>
      </c>
      <c r="C136" s="942" t="s">
        <v>648</v>
      </c>
      <c r="D136" s="536" t="s">
        <v>630</v>
      </c>
      <c r="E136" s="496">
        <v>542</v>
      </c>
      <c r="F136" s="496"/>
      <c r="G136" s="496"/>
      <c r="H136" s="496"/>
      <c r="I136" s="496"/>
      <c r="J136" s="496"/>
      <c r="K136" s="497">
        <v>542</v>
      </c>
    </row>
    <row r="137" spans="2:11">
      <c r="B137" s="947"/>
      <c r="C137" s="942"/>
      <c r="D137" s="536" t="s">
        <v>631</v>
      </c>
      <c r="E137" s="496">
        <v>479</v>
      </c>
      <c r="F137" s="496"/>
      <c r="G137" s="496"/>
      <c r="H137" s="496"/>
      <c r="I137" s="496">
        <v>5</v>
      </c>
      <c r="J137" s="496"/>
      <c r="K137" s="497">
        <v>484</v>
      </c>
    </row>
    <row r="138" spans="2:11">
      <c r="B138" s="947"/>
      <c r="C138" s="942"/>
      <c r="D138" s="536" t="s">
        <v>10</v>
      </c>
      <c r="E138" s="498">
        <f>SUM(E136:E137)</f>
        <v>1021</v>
      </c>
      <c r="F138" s="498"/>
      <c r="G138" s="498"/>
      <c r="H138" s="498"/>
      <c r="I138" s="498">
        <f>SUM(I136:I137)</f>
        <v>5</v>
      </c>
      <c r="J138" s="498"/>
      <c r="K138" s="499">
        <f>SUM(K136:K137)</f>
        <v>1026</v>
      </c>
    </row>
    <row r="139" spans="2:11">
      <c r="B139" s="947">
        <v>31</v>
      </c>
      <c r="C139" s="942" t="s">
        <v>552</v>
      </c>
      <c r="D139" s="538" t="s">
        <v>649</v>
      </c>
      <c r="E139" s="496">
        <v>168</v>
      </c>
      <c r="F139" s="496"/>
      <c r="G139" s="496"/>
      <c r="H139" s="496"/>
      <c r="I139" s="496"/>
      <c r="J139" s="496"/>
      <c r="K139" s="497">
        <v>168</v>
      </c>
    </row>
    <row r="140" spans="2:11">
      <c r="B140" s="947"/>
      <c r="C140" s="942"/>
      <c r="D140" s="538" t="s">
        <v>753</v>
      </c>
      <c r="E140" s="496">
        <v>94</v>
      </c>
      <c r="F140" s="496"/>
      <c r="G140" s="496">
        <v>1</v>
      </c>
      <c r="H140" s="496"/>
      <c r="I140" s="496"/>
      <c r="J140" s="496"/>
      <c r="K140" s="497">
        <v>95</v>
      </c>
    </row>
    <row r="141" spans="2:11">
      <c r="B141" s="947"/>
      <c r="C141" s="942"/>
      <c r="D141" s="538" t="s">
        <v>754</v>
      </c>
      <c r="E141" s="496">
        <v>338</v>
      </c>
      <c r="F141" s="496"/>
      <c r="G141" s="496"/>
      <c r="H141" s="496"/>
      <c r="I141" s="496">
        <v>4</v>
      </c>
      <c r="J141" s="496"/>
      <c r="K141" s="497">
        <v>342</v>
      </c>
    </row>
    <row r="142" spans="2:11">
      <c r="B142" s="953"/>
      <c r="C142" s="943"/>
      <c r="D142" s="539" t="s">
        <v>10</v>
      </c>
      <c r="E142" s="507">
        <f>SUM(E139:E141)</f>
        <v>600</v>
      </c>
      <c r="F142" s="508"/>
      <c r="G142" s="507">
        <f>SUM(G139:G141)</f>
        <v>1</v>
      </c>
      <c r="H142" s="508"/>
      <c r="I142" s="508">
        <f>SUM(I139:I141)</f>
        <v>4</v>
      </c>
      <c r="J142" s="508"/>
      <c r="K142" s="509">
        <f>SUM(K139:K141)</f>
        <v>605</v>
      </c>
    </row>
    <row r="143" spans="2:11" ht="12.75" customHeight="1">
      <c r="B143" s="905">
        <v>32</v>
      </c>
      <c r="C143" s="906" t="s">
        <v>456</v>
      </c>
      <c r="D143" s="201" t="s">
        <v>454</v>
      </c>
      <c r="E143" s="180">
        <v>636</v>
      </c>
      <c r="F143" s="180">
        <v>6</v>
      </c>
      <c r="G143" s="180"/>
      <c r="H143" s="180"/>
      <c r="I143" s="180"/>
      <c r="J143" s="180"/>
      <c r="K143" s="311">
        <v>642</v>
      </c>
    </row>
    <row r="144" spans="2:11">
      <c r="B144" s="905"/>
      <c r="C144" s="906"/>
      <c r="D144" s="201" t="s">
        <v>455</v>
      </c>
      <c r="E144" s="180">
        <v>314</v>
      </c>
      <c r="F144" s="180"/>
      <c r="G144" s="180"/>
      <c r="H144" s="180"/>
      <c r="I144" s="180"/>
      <c r="J144" s="180"/>
      <c r="K144" s="311">
        <v>314</v>
      </c>
    </row>
    <row r="145" spans="2:12">
      <c r="B145" s="905"/>
      <c r="C145" s="906"/>
      <c r="D145" s="552" t="s">
        <v>10</v>
      </c>
      <c r="E145" s="181">
        <f>SUM(E143:E144)</f>
        <v>950</v>
      </c>
      <c r="F145" s="181">
        <f>SUM(F143:F144)</f>
        <v>6</v>
      </c>
      <c r="G145" s="181"/>
      <c r="H145" s="181"/>
      <c r="I145" s="181"/>
      <c r="J145" s="181"/>
      <c r="K145" s="367">
        <f>SUM(K143:K144)</f>
        <v>956</v>
      </c>
      <c r="L145">
        <v>19</v>
      </c>
    </row>
    <row r="146" spans="2:12">
      <c r="B146" s="944"/>
      <c r="C146" s="944"/>
      <c r="D146" s="190"/>
      <c r="E146" s="191"/>
      <c r="F146" s="192"/>
      <c r="G146" s="192"/>
      <c r="H146" s="192"/>
      <c r="I146" s="192"/>
      <c r="J146" s="192"/>
      <c r="K146" s="193"/>
    </row>
    <row r="147" spans="2:12">
      <c r="B147" s="5"/>
      <c r="C147" s="188"/>
      <c r="D147" s="941"/>
      <c r="E147" s="941"/>
      <c r="F147" s="941"/>
      <c r="G147" s="941"/>
      <c r="H147" s="941"/>
      <c r="I147" s="941"/>
      <c r="J147" s="941"/>
      <c r="K147" s="189"/>
    </row>
  </sheetData>
  <mergeCells count="72">
    <mergeCell ref="B24:B26"/>
    <mergeCell ref="B27:B30"/>
    <mergeCell ref="C24:C26"/>
    <mergeCell ref="B31:B35"/>
    <mergeCell ref="C31:C35"/>
    <mergeCell ref="C27:C30"/>
    <mergeCell ref="B143:B145"/>
    <mergeCell ref="B111:B113"/>
    <mergeCell ref="B114:B117"/>
    <mergeCell ref="B118:B124"/>
    <mergeCell ref="B125:B129"/>
    <mergeCell ref="B130:B135"/>
    <mergeCell ref="B136:B138"/>
    <mergeCell ref="B139:B142"/>
    <mergeCell ref="B96:B99"/>
    <mergeCell ref="B100:B107"/>
    <mergeCell ref="B108:B110"/>
    <mergeCell ref="C96:C99"/>
    <mergeCell ref="B72:B74"/>
    <mergeCell ref="B75:B77"/>
    <mergeCell ref="B88:B91"/>
    <mergeCell ref="B92:B95"/>
    <mergeCell ref="C92:C95"/>
    <mergeCell ref="C78:C80"/>
    <mergeCell ref="C81:C87"/>
    <mergeCell ref="C88:C91"/>
    <mergeCell ref="C47:C55"/>
    <mergeCell ref="C15:C18"/>
    <mergeCell ref="B8:B12"/>
    <mergeCell ref="C100:C107"/>
    <mergeCell ref="C72:C74"/>
    <mergeCell ref="B68:B71"/>
    <mergeCell ref="B36:B41"/>
    <mergeCell ref="B42:B46"/>
    <mergeCell ref="B47:B54"/>
    <mergeCell ref="B55:B59"/>
    <mergeCell ref="B60:B63"/>
    <mergeCell ref="B64:B67"/>
    <mergeCell ref="C56:C59"/>
    <mergeCell ref="C42:C46"/>
    <mergeCell ref="C36:C41"/>
    <mergeCell ref="B78:B80"/>
    <mergeCell ref="B4:B7"/>
    <mergeCell ref="B13:B14"/>
    <mergeCell ref="B15:B18"/>
    <mergeCell ref="C19:C23"/>
    <mergeCell ref="C13:C14"/>
    <mergeCell ref="B19:B23"/>
    <mergeCell ref="C4:C7"/>
    <mergeCell ref="C8:C12"/>
    <mergeCell ref="B1:J1"/>
    <mergeCell ref="K2:K3"/>
    <mergeCell ref="B2:B3"/>
    <mergeCell ref="C2:C3"/>
    <mergeCell ref="E2:J2"/>
    <mergeCell ref="D2:D3"/>
    <mergeCell ref="D147:J147"/>
    <mergeCell ref="C64:C67"/>
    <mergeCell ref="C60:C63"/>
    <mergeCell ref="C143:C145"/>
    <mergeCell ref="C125:C129"/>
    <mergeCell ref="C130:C135"/>
    <mergeCell ref="C136:C138"/>
    <mergeCell ref="C139:C142"/>
    <mergeCell ref="C118:C124"/>
    <mergeCell ref="B146:C146"/>
    <mergeCell ref="C114:C117"/>
    <mergeCell ref="C111:C113"/>
    <mergeCell ref="C108:C110"/>
    <mergeCell ref="C75:C77"/>
    <mergeCell ref="C68:C71"/>
    <mergeCell ref="B81:B87"/>
  </mergeCells>
  <pageMargins left="1.1811023622047245" right="0.5118110236220472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40"/>
  <sheetViews>
    <sheetView topLeftCell="A9" workbookViewId="0">
      <selection activeCell="C4" sqref="C4:J36"/>
    </sheetView>
  </sheetViews>
  <sheetFormatPr defaultRowHeight="15"/>
  <cols>
    <col min="1" max="1" width="6.28515625" style="149" customWidth="1"/>
    <col min="2" max="2" width="17.7109375" customWidth="1"/>
    <col min="3" max="3" width="6.42578125" customWidth="1"/>
    <col min="4" max="4" width="6.5703125" customWidth="1"/>
    <col min="5" max="5" width="6.85546875" customWidth="1"/>
    <col min="6" max="8" width="7.42578125" customWidth="1"/>
    <col min="9" max="9" width="6" customWidth="1"/>
    <col min="10" max="10" width="5.85546875" customWidth="1"/>
    <col min="11" max="11" width="6.42578125" customWidth="1"/>
  </cols>
  <sheetData>
    <row r="1" spans="1:12" ht="18.75">
      <c r="A1" s="967" t="s">
        <v>787</v>
      </c>
      <c r="B1" s="967"/>
      <c r="C1" s="967"/>
      <c r="D1" s="967"/>
      <c r="E1" s="967"/>
      <c r="F1" s="967"/>
      <c r="G1" s="967"/>
      <c r="H1" s="967"/>
      <c r="I1" s="967"/>
      <c r="J1" s="967"/>
    </row>
    <row r="2" spans="1:12" ht="35.450000000000003" customHeight="1">
      <c r="A2" s="895" t="s">
        <v>5</v>
      </c>
      <c r="B2" s="971" t="s">
        <v>492</v>
      </c>
      <c r="C2" s="973" t="s">
        <v>493</v>
      </c>
      <c r="D2" s="974"/>
      <c r="E2" s="975" t="s">
        <v>494</v>
      </c>
      <c r="F2" s="975" t="s">
        <v>495</v>
      </c>
      <c r="G2" s="977" t="s">
        <v>496</v>
      </c>
      <c r="H2" s="975" t="s">
        <v>497</v>
      </c>
      <c r="I2" s="975" t="s">
        <v>498</v>
      </c>
      <c r="J2" s="970" t="s">
        <v>499</v>
      </c>
    </row>
    <row r="3" spans="1:12" ht="106.5" customHeight="1">
      <c r="A3" s="896"/>
      <c r="B3" s="972"/>
      <c r="C3" s="196" t="s">
        <v>256</v>
      </c>
      <c r="D3" s="196" t="s">
        <v>171</v>
      </c>
      <c r="E3" s="976"/>
      <c r="F3" s="976"/>
      <c r="G3" s="978"/>
      <c r="H3" s="976"/>
      <c r="I3" s="976"/>
      <c r="J3" s="970"/>
      <c r="K3" s="3"/>
      <c r="L3" s="3"/>
    </row>
    <row r="4" spans="1:12" ht="15" customHeight="1">
      <c r="A4" s="197">
        <v>1</v>
      </c>
      <c r="B4" s="198" t="s">
        <v>416</v>
      </c>
      <c r="C4" s="510">
        <v>303</v>
      </c>
      <c r="D4" s="510">
        <v>28</v>
      </c>
      <c r="E4" s="510">
        <v>491</v>
      </c>
      <c r="F4" s="510">
        <v>492</v>
      </c>
      <c r="G4" s="510">
        <v>549</v>
      </c>
      <c r="H4" s="510">
        <v>212</v>
      </c>
      <c r="I4" s="510">
        <v>30</v>
      </c>
      <c r="J4" s="510">
        <v>1</v>
      </c>
      <c r="K4" s="864"/>
      <c r="L4" s="865"/>
    </row>
    <row r="5" spans="1:12" ht="15" customHeight="1">
      <c r="A5" s="197">
        <v>2</v>
      </c>
      <c r="B5" s="198" t="s">
        <v>417</v>
      </c>
      <c r="C5" s="510">
        <v>129</v>
      </c>
      <c r="D5" s="510">
        <v>108</v>
      </c>
      <c r="E5" s="510">
        <v>578</v>
      </c>
      <c r="F5" s="510">
        <v>633</v>
      </c>
      <c r="G5" s="510">
        <v>233</v>
      </c>
      <c r="H5" s="510">
        <v>83</v>
      </c>
      <c r="I5" s="510">
        <v>13</v>
      </c>
      <c r="J5" s="510">
        <v>0</v>
      </c>
      <c r="K5" s="864"/>
      <c r="L5" s="865"/>
    </row>
    <row r="6" spans="1:12" ht="15" customHeight="1">
      <c r="A6" s="197">
        <v>3</v>
      </c>
      <c r="B6" s="198" t="s">
        <v>510</v>
      </c>
      <c r="C6" s="91">
        <v>83</v>
      </c>
      <c r="D6" s="91">
        <v>13</v>
      </c>
      <c r="E6" s="200">
        <v>302</v>
      </c>
      <c r="F6" s="200">
        <v>357</v>
      </c>
      <c r="G6" s="200">
        <v>252</v>
      </c>
      <c r="H6" s="200">
        <v>157</v>
      </c>
      <c r="I6" s="200">
        <v>38</v>
      </c>
      <c r="J6" s="200">
        <v>1</v>
      </c>
      <c r="K6" s="864"/>
      <c r="L6" s="865"/>
    </row>
    <row r="7" spans="1:12" ht="15" customHeight="1">
      <c r="A7" s="197">
        <v>4</v>
      </c>
      <c r="B7" s="199" t="s">
        <v>419</v>
      </c>
      <c r="C7" s="91">
        <v>184</v>
      </c>
      <c r="D7" s="91">
        <v>15</v>
      </c>
      <c r="E7" s="200">
        <v>453</v>
      </c>
      <c r="F7" s="200">
        <v>557</v>
      </c>
      <c r="G7" s="200">
        <v>523</v>
      </c>
      <c r="H7" s="200">
        <v>321</v>
      </c>
      <c r="I7" s="200">
        <v>86</v>
      </c>
      <c r="J7" s="200">
        <v>4</v>
      </c>
      <c r="K7" s="864"/>
      <c r="L7" s="865"/>
    </row>
    <row r="8" spans="1:12" s="31" customFormat="1" ht="15" customHeight="1">
      <c r="A8" s="197">
        <v>5</v>
      </c>
      <c r="B8" s="198" t="s">
        <v>420</v>
      </c>
      <c r="C8" s="91">
        <v>147</v>
      </c>
      <c r="D8" s="91">
        <v>136</v>
      </c>
      <c r="E8" s="200">
        <v>297</v>
      </c>
      <c r="F8" s="200">
        <v>303</v>
      </c>
      <c r="G8" s="200">
        <v>275</v>
      </c>
      <c r="H8" s="200">
        <v>158</v>
      </c>
      <c r="I8" s="200">
        <v>14</v>
      </c>
      <c r="J8" s="200">
        <v>9</v>
      </c>
      <c r="K8" s="866"/>
      <c r="L8" s="192"/>
    </row>
    <row r="9" spans="1:12" ht="15" customHeight="1">
      <c r="A9" s="197">
        <v>6</v>
      </c>
      <c r="B9" s="199" t="s">
        <v>421</v>
      </c>
      <c r="C9" s="91">
        <v>75</v>
      </c>
      <c r="D9" s="91">
        <v>74</v>
      </c>
      <c r="E9" s="200">
        <v>374</v>
      </c>
      <c r="F9" s="200">
        <v>535</v>
      </c>
      <c r="G9" s="200">
        <v>283</v>
      </c>
      <c r="H9" s="200">
        <v>55</v>
      </c>
      <c r="I9" s="200">
        <v>14</v>
      </c>
      <c r="J9" s="200">
        <v>2</v>
      </c>
      <c r="K9" s="864"/>
      <c r="L9" s="865"/>
    </row>
    <row r="10" spans="1:12" ht="15" customHeight="1">
      <c r="A10" s="197">
        <v>7</v>
      </c>
      <c r="B10" s="199" t="s">
        <v>422</v>
      </c>
      <c r="C10" s="91">
        <v>18</v>
      </c>
      <c r="D10" s="91">
        <v>26</v>
      </c>
      <c r="E10" s="200">
        <v>40</v>
      </c>
      <c r="F10" s="200">
        <v>54</v>
      </c>
      <c r="G10" s="200">
        <v>77</v>
      </c>
      <c r="H10" s="200">
        <v>55</v>
      </c>
      <c r="I10" s="200">
        <v>16</v>
      </c>
      <c r="J10" s="200">
        <v>1</v>
      </c>
      <c r="K10" s="864"/>
      <c r="L10" s="865"/>
    </row>
    <row r="11" spans="1:12" ht="15" customHeight="1">
      <c r="A11" s="197">
        <v>8</v>
      </c>
      <c r="B11" s="199" t="s">
        <v>423</v>
      </c>
      <c r="C11" s="91">
        <v>47</v>
      </c>
      <c r="D11" s="91">
        <v>44</v>
      </c>
      <c r="E11" s="200">
        <v>82</v>
      </c>
      <c r="F11" s="200">
        <v>252</v>
      </c>
      <c r="G11" s="200">
        <v>363</v>
      </c>
      <c r="H11" s="200">
        <v>122</v>
      </c>
      <c r="I11" s="200">
        <v>22</v>
      </c>
      <c r="J11" s="200"/>
      <c r="K11" s="864"/>
      <c r="L11" s="865"/>
    </row>
    <row r="12" spans="1:12" ht="15" customHeight="1">
      <c r="A12" s="197">
        <v>9</v>
      </c>
      <c r="B12" s="199" t="s">
        <v>607</v>
      </c>
      <c r="C12" s="91">
        <v>53</v>
      </c>
      <c r="D12" s="91">
        <v>81</v>
      </c>
      <c r="E12" s="200">
        <v>135</v>
      </c>
      <c r="F12" s="200">
        <v>248</v>
      </c>
      <c r="G12" s="200">
        <v>217</v>
      </c>
      <c r="H12" s="200">
        <v>139</v>
      </c>
      <c r="I12" s="200">
        <v>14</v>
      </c>
      <c r="J12" s="200" t="s">
        <v>976</v>
      </c>
      <c r="K12" s="864"/>
      <c r="L12" s="865"/>
    </row>
    <row r="13" spans="1:12" ht="15" customHeight="1">
      <c r="A13" s="197">
        <v>10</v>
      </c>
      <c r="B13" s="199" t="s">
        <v>512</v>
      </c>
      <c r="C13" s="91">
        <v>107</v>
      </c>
      <c r="D13" s="91">
        <v>23</v>
      </c>
      <c r="E13" s="200">
        <v>266</v>
      </c>
      <c r="F13" s="200">
        <v>342</v>
      </c>
      <c r="G13" s="200">
        <v>261</v>
      </c>
      <c r="H13" s="200">
        <v>122</v>
      </c>
      <c r="I13" s="200">
        <v>22</v>
      </c>
      <c r="J13" s="200">
        <v>2</v>
      </c>
      <c r="K13" s="864"/>
      <c r="L13" s="865"/>
    </row>
    <row r="14" spans="1:12" ht="15" customHeight="1">
      <c r="A14" s="197">
        <v>11</v>
      </c>
      <c r="B14" s="198" t="s">
        <v>426</v>
      </c>
      <c r="C14" s="91">
        <v>112</v>
      </c>
      <c r="D14" s="91">
        <v>109</v>
      </c>
      <c r="E14" s="200">
        <v>325</v>
      </c>
      <c r="F14" s="200">
        <v>490</v>
      </c>
      <c r="G14" s="200">
        <v>642</v>
      </c>
      <c r="H14" s="200">
        <v>262</v>
      </c>
      <c r="I14" s="200">
        <v>15</v>
      </c>
      <c r="J14" s="200" t="s">
        <v>976</v>
      </c>
      <c r="K14" s="864"/>
      <c r="L14" s="865"/>
    </row>
    <row r="15" spans="1:12" ht="15" customHeight="1">
      <c r="A15" s="197">
        <v>12</v>
      </c>
      <c r="B15" s="198" t="s">
        <v>427</v>
      </c>
      <c r="C15" s="91">
        <v>55</v>
      </c>
      <c r="D15" s="91">
        <v>15</v>
      </c>
      <c r="E15" s="200">
        <v>197</v>
      </c>
      <c r="F15" s="200">
        <v>521</v>
      </c>
      <c r="G15" s="200">
        <v>206</v>
      </c>
      <c r="H15" s="200">
        <v>76</v>
      </c>
      <c r="I15" s="200">
        <v>15</v>
      </c>
      <c r="J15" s="200">
        <v>4</v>
      </c>
      <c r="K15" s="864"/>
      <c r="L15" s="865"/>
    </row>
    <row r="16" spans="1:12" s="31" customFormat="1" ht="15" customHeight="1">
      <c r="A16" s="197">
        <v>13</v>
      </c>
      <c r="B16" s="198" t="s">
        <v>428</v>
      </c>
      <c r="C16" s="91">
        <v>138</v>
      </c>
      <c r="D16" s="91">
        <v>116</v>
      </c>
      <c r="E16" s="200">
        <v>698</v>
      </c>
      <c r="F16" s="200">
        <v>527</v>
      </c>
      <c r="G16" s="200">
        <v>213</v>
      </c>
      <c r="H16" s="200">
        <v>138</v>
      </c>
      <c r="I16" s="200">
        <v>49</v>
      </c>
      <c r="J16" s="200">
        <v>4</v>
      </c>
      <c r="K16" s="866"/>
      <c r="L16" s="192"/>
    </row>
    <row r="17" spans="1:14" ht="15" customHeight="1">
      <c r="A17" s="197">
        <v>14</v>
      </c>
      <c r="B17" s="198" t="s">
        <v>429</v>
      </c>
      <c r="C17" s="91">
        <v>99</v>
      </c>
      <c r="D17" s="91">
        <v>201</v>
      </c>
      <c r="E17" s="200">
        <v>341</v>
      </c>
      <c r="F17" s="200">
        <v>242</v>
      </c>
      <c r="G17" s="200">
        <v>256</v>
      </c>
      <c r="H17" s="200">
        <v>193</v>
      </c>
      <c r="I17" s="200">
        <v>48</v>
      </c>
      <c r="J17" s="200" t="s">
        <v>976</v>
      </c>
      <c r="K17" s="864"/>
      <c r="L17" s="865"/>
    </row>
    <row r="18" spans="1:14" ht="15" customHeight="1">
      <c r="A18" s="197">
        <v>15</v>
      </c>
      <c r="B18" s="198" t="s">
        <v>430</v>
      </c>
      <c r="C18" s="91">
        <v>33</v>
      </c>
      <c r="D18" s="91">
        <v>66</v>
      </c>
      <c r="E18" s="200">
        <v>207</v>
      </c>
      <c r="F18" s="200">
        <v>225</v>
      </c>
      <c r="G18" s="200">
        <v>306</v>
      </c>
      <c r="H18" s="200">
        <v>116</v>
      </c>
      <c r="I18" s="200">
        <v>6</v>
      </c>
      <c r="J18" s="200">
        <v>2</v>
      </c>
      <c r="K18" s="864"/>
      <c r="L18" s="865"/>
    </row>
    <row r="19" spans="1:14" ht="15" customHeight="1">
      <c r="A19" s="197">
        <v>16</v>
      </c>
      <c r="B19" s="198" t="s">
        <v>431</v>
      </c>
      <c r="C19" s="91">
        <v>86</v>
      </c>
      <c r="D19" s="91">
        <v>53</v>
      </c>
      <c r="E19" s="200">
        <v>143</v>
      </c>
      <c r="F19" s="200">
        <v>501</v>
      </c>
      <c r="G19" s="200">
        <v>297</v>
      </c>
      <c r="H19" s="200">
        <v>200</v>
      </c>
      <c r="I19" s="200">
        <v>27</v>
      </c>
      <c r="J19" s="200">
        <v>11</v>
      </c>
      <c r="K19" s="864"/>
      <c r="L19" s="865"/>
    </row>
    <row r="20" spans="1:14" s="31" customFormat="1" ht="15" customHeight="1">
      <c r="A20" s="197">
        <v>17</v>
      </c>
      <c r="B20" s="198" t="s">
        <v>721</v>
      </c>
      <c r="C20" s="91">
        <v>54</v>
      </c>
      <c r="D20" s="91">
        <v>10</v>
      </c>
      <c r="E20" s="200">
        <v>141</v>
      </c>
      <c r="F20" s="200">
        <v>221</v>
      </c>
      <c r="G20" s="200">
        <v>139</v>
      </c>
      <c r="H20" s="200">
        <v>85</v>
      </c>
      <c r="I20" s="200">
        <v>18</v>
      </c>
      <c r="J20" s="200">
        <v>1</v>
      </c>
      <c r="K20" s="866"/>
      <c r="L20" s="192"/>
    </row>
    <row r="21" spans="1:14" ht="15" customHeight="1">
      <c r="A21" s="197">
        <v>18</v>
      </c>
      <c r="B21" s="198" t="s">
        <v>433</v>
      </c>
      <c r="C21" s="91">
        <v>51</v>
      </c>
      <c r="D21" s="91">
        <v>7</v>
      </c>
      <c r="E21" s="200">
        <v>169</v>
      </c>
      <c r="F21" s="200">
        <v>264</v>
      </c>
      <c r="G21" s="200">
        <v>310</v>
      </c>
      <c r="H21" s="200">
        <v>140</v>
      </c>
      <c r="I21" s="200">
        <v>40</v>
      </c>
      <c r="J21" s="200">
        <v>5</v>
      </c>
      <c r="K21" s="864"/>
      <c r="L21" s="865"/>
    </row>
    <row r="22" spans="1:14" ht="15" customHeight="1">
      <c r="A22" s="197">
        <v>19</v>
      </c>
      <c r="B22" s="198" t="s">
        <v>434</v>
      </c>
      <c r="C22" s="91">
        <v>69</v>
      </c>
      <c r="D22" s="91">
        <v>46</v>
      </c>
      <c r="E22" s="200">
        <v>78</v>
      </c>
      <c r="F22" s="200">
        <v>257</v>
      </c>
      <c r="G22" s="200">
        <v>214</v>
      </c>
      <c r="H22" s="200">
        <v>180</v>
      </c>
      <c r="I22" s="200">
        <v>33</v>
      </c>
      <c r="J22" s="200">
        <v>1</v>
      </c>
      <c r="K22" s="864"/>
      <c r="L22" s="865"/>
    </row>
    <row r="23" spans="1:14" ht="15" customHeight="1">
      <c r="A23" s="197">
        <v>20</v>
      </c>
      <c r="B23" s="198" t="s">
        <v>435</v>
      </c>
      <c r="C23" s="91">
        <v>91</v>
      </c>
      <c r="D23" s="91">
        <v>23</v>
      </c>
      <c r="E23" s="200">
        <v>294</v>
      </c>
      <c r="F23" s="200">
        <v>573</v>
      </c>
      <c r="G23" s="200">
        <v>184</v>
      </c>
      <c r="H23" s="200">
        <v>99</v>
      </c>
      <c r="I23" s="200">
        <v>24</v>
      </c>
      <c r="J23" s="200">
        <v>3</v>
      </c>
      <c r="K23" s="864"/>
      <c r="L23" s="865"/>
    </row>
    <row r="24" spans="1:14" ht="15" customHeight="1">
      <c r="A24" s="197">
        <v>21</v>
      </c>
      <c r="B24" s="198" t="s">
        <v>436</v>
      </c>
      <c r="C24" s="91">
        <v>180</v>
      </c>
      <c r="D24" s="91">
        <v>26</v>
      </c>
      <c r="E24" s="200">
        <v>361</v>
      </c>
      <c r="F24" s="200">
        <v>472</v>
      </c>
      <c r="G24" s="200">
        <v>382</v>
      </c>
      <c r="H24" s="200">
        <v>363</v>
      </c>
      <c r="I24" s="200">
        <v>26</v>
      </c>
      <c r="J24" s="200">
        <v>6</v>
      </c>
      <c r="K24" s="864"/>
      <c r="L24" s="865"/>
    </row>
    <row r="25" spans="1:14" s="31" customFormat="1" ht="15" customHeight="1">
      <c r="A25" s="197">
        <v>22</v>
      </c>
      <c r="B25" s="198" t="s">
        <v>437</v>
      </c>
      <c r="C25" s="91">
        <v>206</v>
      </c>
      <c r="D25" s="91">
        <v>224</v>
      </c>
      <c r="E25" s="200">
        <v>315</v>
      </c>
      <c r="F25" s="200">
        <v>381</v>
      </c>
      <c r="G25" s="200">
        <v>422</v>
      </c>
      <c r="H25" s="200">
        <v>208</v>
      </c>
      <c r="I25" s="200">
        <v>28</v>
      </c>
      <c r="J25" s="200">
        <f ca="1">-J15:L27</f>
        <v>0</v>
      </c>
      <c r="K25" s="866"/>
      <c r="L25" s="192"/>
    </row>
    <row r="26" spans="1:14" ht="15" customHeight="1">
      <c r="A26" s="197">
        <v>23</v>
      </c>
      <c r="B26" s="198" t="s">
        <v>438</v>
      </c>
      <c r="C26" s="91">
        <v>123</v>
      </c>
      <c r="D26" s="91">
        <v>52</v>
      </c>
      <c r="E26" s="200">
        <v>351</v>
      </c>
      <c r="F26" s="200">
        <v>695</v>
      </c>
      <c r="G26" s="200">
        <v>468</v>
      </c>
      <c r="H26" s="200">
        <v>246</v>
      </c>
      <c r="I26" s="200">
        <v>23</v>
      </c>
      <c r="J26" s="510">
        <v>1</v>
      </c>
      <c r="K26" s="864"/>
      <c r="L26" s="865"/>
    </row>
    <row r="27" spans="1:14">
      <c r="A27" s="197">
        <v>24</v>
      </c>
      <c r="B27" s="198" t="s">
        <v>439</v>
      </c>
      <c r="C27" s="91">
        <v>52</v>
      </c>
      <c r="D27" s="91">
        <v>168</v>
      </c>
      <c r="E27" s="200">
        <v>145</v>
      </c>
      <c r="F27" s="200">
        <v>283</v>
      </c>
      <c r="G27" s="200">
        <v>225</v>
      </c>
      <c r="H27" s="200">
        <v>104</v>
      </c>
      <c r="I27" s="200">
        <v>3</v>
      </c>
      <c r="J27" s="200">
        <v>2</v>
      </c>
      <c r="K27" s="864"/>
      <c r="L27" s="865"/>
    </row>
    <row r="28" spans="1:14">
      <c r="A28" s="197">
        <v>25</v>
      </c>
      <c r="B28" s="198" t="s">
        <v>440</v>
      </c>
      <c r="C28" s="510">
        <v>26</v>
      </c>
      <c r="D28" s="510">
        <v>7</v>
      </c>
      <c r="E28" s="511">
        <v>28</v>
      </c>
      <c r="F28" s="511">
        <v>120</v>
      </c>
      <c r="G28" s="511">
        <v>73</v>
      </c>
      <c r="H28" s="511">
        <v>50</v>
      </c>
      <c r="I28" s="511">
        <v>15</v>
      </c>
      <c r="J28" s="510">
        <v>5</v>
      </c>
      <c r="K28" s="864"/>
      <c r="L28" s="865"/>
    </row>
    <row r="29" spans="1:14" s="31" customFormat="1" ht="15" customHeight="1">
      <c r="A29" s="197">
        <v>26</v>
      </c>
      <c r="B29" s="198" t="s">
        <v>451</v>
      </c>
      <c r="C29" s="510">
        <v>11</v>
      </c>
      <c r="D29" s="510">
        <v>21</v>
      </c>
      <c r="E29" s="511">
        <v>57</v>
      </c>
      <c r="F29" s="511">
        <v>176</v>
      </c>
      <c r="G29" s="511">
        <v>126</v>
      </c>
      <c r="H29" s="511">
        <v>79</v>
      </c>
      <c r="I29" s="511">
        <v>43</v>
      </c>
      <c r="J29" s="510">
        <v>3</v>
      </c>
      <c r="K29" s="866"/>
      <c r="L29" s="192"/>
    </row>
    <row r="30" spans="1:14" ht="15" customHeight="1">
      <c r="A30" s="197">
        <v>27</v>
      </c>
      <c r="B30" s="198" t="s">
        <v>442</v>
      </c>
      <c r="C30" s="510">
        <v>217</v>
      </c>
      <c r="D30" s="510">
        <v>141</v>
      </c>
      <c r="E30" s="511">
        <v>602</v>
      </c>
      <c r="F30" s="511">
        <v>492</v>
      </c>
      <c r="G30" s="511">
        <v>1171</v>
      </c>
      <c r="H30" s="511">
        <v>1422</v>
      </c>
      <c r="I30" s="511">
        <v>257</v>
      </c>
      <c r="J30" s="510">
        <v>5</v>
      </c>
      <c r="K30" s="864"/>
      <c r="L30" s="865"/>
      <c r="N30" s="136"/>
    </row>
    <row r="31" spans="1:14" s="31" customFormat="1" ht="15" customHeight="1">
      <c r="A31" s="197">
        <v>28</v>
      </c>
      <c r="B31" s="198" t="s">
        <v>443</v>
      </c>
      <c r="C31" s="510">
        <v>139</v>
      </c>
      <c r="D31" s="510">
        <v>60</v>
      </c>
      <c r="E31" s="510">
        <v>336</v>
      </c>
      <c r="F31" s="510">
        <v>715</v>
      </c>
      <c r="G31" s="510">
        <v>473</v>
      </c>
      <c r="H31" s="510">
        <v>347</v>
      </c>
      <c r="I31" s="510">
        <v>33</v>
      </c>
      <c r="J31" s="510">
        <v>1</v>
      </c>
      <c r="K31" s="866"/>
      <c r="L31" s="192"/>
    </row>
    <row r="32" spans="1:14" ht="15" customHeight="1">
      <c r="A32" s="197">
        <v>29</v>
      </c>
      <c r="B32" s="198" t="s">
        <v>513</v>
      </c>
      <c r="C32" s="510">
        <v>81</v>
      </c>
      <c r="D32" s="510">
        <v>44</v>
      </c>
      <c r="E32" s="510">
        <v>354</v>
      </c>
      <c r="F32" s="510">
        <v>405</v>
      </c>
      <c r="G32" s="510">
        <v>447</v>
      </c>
      <c r="H32" s="510">
        <v>501</v>
      </c>
      <c r="I32" s="510">
        <v>53</v>
      </c>
      <c r="J32" s="510"/>
      <c r="K32" s="864"/>
      <c r="L32" s="865"/>
    </row>
    <row r="33" spans="1:12" ht="15" customHeight="1">
      <c r="A33" s="197">
        <v>30</v>
      </c>
      <c r="B33" s="198" t="s">
        <v>445</v>
      </c>
      <c r="C33" s="510">
        <v>105</v>
      </c>
      <c r="D33" s="510">
        <v>5</v>
      </c>
      <c r="E33" s="510">
        <v>390</v>
      </c>
      <c r="F33" s="510">
        <v>291</v>
      </c>
      <c r="G33" s="510">
        <v>141</v>
      </c>
      <c r="H33" s="510">
        <v>80</v>
      </c>
      <c r="I33" s="510">
        <v>6</v>
      </c>
      <c r="J33" s="510">
        <v>8</v>
      </c>
      <c r="K33" s="864"/>
      <c r="L33" s="865"/>
    </row>
    <row r="34" spans="1:12" s="31" customFormat="1">
      <c r="A34" s="197">
        <v>31</v>
      </c>
      <c r="B34" s="198" t="s">
        <v>514</v>
      </c>
      <c r="C34" s="510">
        <v>27</v>
      </c>
      <c r="D34" s="510">
        <v>83</v>
      </c>
      <c r="E34" s="510">
        <v>235</v>
      </c>
      <c r="F34" s="510">
        <v>234</v>
      </c>
      <c r="G34" s="510">
        <v>12</v>
      </c>
      <c r="H34" s="510">
        <v>12</v>
      </c>
      <c r="I34" s="510">
        <v>2</v>
      </c>
      <c r="J34" s="510">
        <v>0</v>
      </c>
      <c r="K34" s="866"/>
      <c r="L34" s="192"/>
    </row>
    <row r="35" spans="1:12" ht="48.75" customHeight="1">
      <c r="A35" s="197">
        <v>32</v>
      </c>
      <c r="B35" s="198" t="s">
        <v>453</v>
      </c>
      <c r="C35" s="512">
        <v>32</v>
      </c>
      <c r="D35" s="512">
        <v>6</v>
      </c>
      <c r="E35" s="512">
        <v>81</v>
      </c>
      <c r="F35" s="512">
        <v>282</v>
      </c>
      <c r="G35" s="512">
        <v>372</v>
      </c>
      <c r="H35" s="512">
        <v>142</v>
      </c>
      <c r="I35" s="634">
        <v>40</v>
      </c>
      <c r="J35" s="512">
        <v>1</v>
      </c>
      <c r="K35" s="864"/>
      <c r="L35" s="865"/>
    </row>
    <row r="36" spans="1:12" ht="15" customHeight="1">
      <c r="A36" s="968" t="s">
        <v>10</v>
      </c>
      <c r="B36" s="969"/>
      <c r="C36" s="93">
        <f>SUM(C4:C35)</f>
        <v>3133</v>
      </c>
      <c r="D36" s="93">
        <f t="shared" ref="D36:J36" si="0">SUM(D4:D35)</f>
        <v>2031</v>
      </c>
      <c r="E36" s="93">
        <f t="shared" si="0"/>
        <v>8866</v>
      </c>
      <c r="F36" s="93">
        <f t="shared" si="0"/>
        <v>12140</v>
      </c>
      <c r="G36" s="93">
        <f t="shared" si="0"/>
        <v>10112</v>
      </c>
      <c r="H36" s="93">
        <f t="shared" si="0"/>
        <v>6467</v>
      </c>
      <c r="I36" s="93">
        <f t="shared" si="0"/>
        <v>1073</v>
      </c>
      <c r="J36" s="93">
        <f t="shared" ca="1" si="0"/>
        <v>2847</v>
      </c>
      <c r="K36" s="867"/>
      <c r="L36" s="868"/>
    </row>
    <row r="37" spans="1:12">
      <c r="A37" s="72"/>
      <c r="B37" s="63"/>
      <c r="C37" s="63"/>
      <c r="D37" s="63"/>
      <c r="E37" s="63"/>
      <c r="F37" s="63"/>
      <c r="G37" s="63"/>
      <c r="H37" s="63"/>
      <c r="I37" s="63"/>
      <c r="J37" s="63"/>
    </row>
    <row r="38" spans="1:12">
      <c r="A38" s="72"/>
      <c r="B38" s="63"/>
      <c r="C38" s="63"/>
      <c r="D38" s="63"/>
      <c r="E38" s="63"/>
      <c r="F38" s="63"/>
      <c r="G38" s="63"/>
      <c r="H38" s="63"/>
      <c r="I38" s="63"/>
      <c r="J38" s="63"/>
    </row>
    <row r="40" spans="1:12">
      <c r="J40">
        <v>20</v>
      </c>
    </row>
  </sheetData>
  <mergeCells count="11">
    <mergeCell ref="A1:J1"/>
    <mergeCell ref="A36:B36"/>
    <mergeCell ref="J2:J3"/>
    <mergeCell ref="A2:A3"/>
    <mergeCell ref="B2:B3"/>
    <mergeCell ref="C2:D2"/>
    <mergeCell ref="E2:E3"/>
    <mergeCell ref="F2:F3"/>
    <mergeCell ref="G2:G3"/>
    <mergeCell ref="H2:H3"/>
    <mergeCell ref="I2:I3"/>
  </mergeCells>
  <pageMargins left="1.2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74</vt:i4>
      </vt:variant>
      <vt:variant>
        <vt:lpstr>Named Ranges</vt:lpstr>
      </vt:variant>
      <vt:variant>
        <vt:i4>12</vt:i4>
      </vt:variant>
    </vt:vector>
  </HeadingPairs>
  <TitlesOfParts>
    <vt:vector size="86" baseType="lpstr">
      <vt:lpstr>භූමිප්‍රමාණය</vt:lpstr>
      <vt:lpstr>ජනගහන මූලික</vt:lpstr>
      <vt:lpstr>ජනගහනය මූලික 2</vt:lpstr>
      <vt:lpstr>2</vt:lpstr>
      <vt:lpstr>ජනගහනය.</vt:lpstr>
      <vt:lpstr>ජනහනය2</vt:lpstr>
      <vt:lpstr>ජාතීන්</vt:lpstr>
      <vt:lpstr>ආගම්</vt:lpstr>
      <vt:lpstr>අධ්‍යාපන ජනගහනය</vt:lpstr>
      <vt:lpstr>සේවා නියුක්තිය</vt:lpstr>
      <vt:lpstr>විදේශ රැකියා</vt:lpstr>
      <vt:lpstr>විවිධ බල ප්‍රෙද්ශ</vt:lpstr>
      <vt:lpstr>උපත් මරණ</vt:lpstr>
      <vt:lpstr>ඉඩම් අයිතිය</vt:lpstr>
      <vt:lpstr>ඉඩම් පරිහරණ.</vt:lpstr>
      <vt:lpstr>3</vt:lpstr>
      <vt:lpstr>අධ්‍යාපන3.</vt:lpstr>
      <vt:lpstr>දහම් පාසැල්.</vt:lpstr>
      <vt:lpstr>පෙර පාසැල්.</vt:lpstr>
      <vt:lpstr>වෘත්තීය අධ්‍යාපන</vt:lpstr>
      <vt:lpstr>පාසල් හැරයාම</vt:lpstr>
      <vt:lpstr>4</vt:lpstr>
      <vt:lpstr>ආයුර්වේද.</vt:lpstr>
      <vt:lpstr>ආයුර්වේද වෙදමහතුන්</vt:lpstr>
      <vt:lpstr>5</vt:lpstr>
      <vt:lpstr>සුළු වාරි</vt:lpstr>
      <vt:lpstr>කෘෂි ලිං</vt:lpstr>
      <vt:lpstr>6</vt:lpstr>
      <vt:lpstr>7</vt:lpstr>
      <vt:lpstr>ප්‍රාදේශීය මාර්ග</vt:lpstr>
      <vt:lpstr>ආලොකය ජලය වැසිකිලි</vt:lpstr>
      <vt:lpstr>නිවාස</vt:lpstr>
      <vt:lpstr>8</vt:lpstr>
      <vt:lpstr>වැන්දඹු </vt:lpstr>
      <vt:lpstr>මහජන ආධාර</vt:lpstr>
      <vt:lpstr>සමෘද්ධි1.</vt:lpstr>
      <vt:lpstr>9</vt:lpstr>
      <vt:lpstr>වී නිෂ්පාදනය</vt:lpstr>
      <vt:lpstr>අතිරේඛ භෝග</vt:lpstr>
      <vt:lpstr>එළවළු</vt:lpstr>
      <vt:lpstr>පළතුරු</vt:lpstr>
      <vt:lpstr>කෘෂි ඉඩම්</vt:lpstr>
      <vt:lpstr>ධීවර</vt:lpstr>
      <vt:lpstr>නිත්‍ය හා කාලීන </vt:lpstr>
      <vt:lpstr>සත්ව සංඛ්‍යා1</vt:lpstr>
      <vt:lpstr>සත්ව සංඛා 2</vt:lpstr>
      <vt:lpstr>විශ්‍රාම ශාලා</vt:lpstr>
      <vt:lpstr>11</vt:lpstr>
      <vt:lpstr>වෙළද ආයතන.</vt:lpstr>
      <vt:lpstr>කර්මාන්ත.</vt:lpstr>
      <vt:lpstr>අගය එකතු කළ</vt:lpstr>
      <vt:lpstr>සහල් මෝල්.</vt:lpstr>
      <vt:lpstr>රජයේ ගොඩනැගිලි</vt:lpstr>
      <vt:lpstr>විවිධ පහසුකම්</vt:lpstr>
      <vt:lpstr>12</vt:lpstr>
      <vt:lpstr>බැංකු-1</vt:lpstr>
      <vt:lpstr>බැංතු-2</vt:lpstr>
      <vt:lpstr>ක්‍රීඩා </vt:lpstr>
      <vt:lpstr>තැපැල් කාර්යා</vt:lpstr>
      <vt:lpstr>ස්වෙච්ඡා සංවිධා</vt:lpstr>
      <vt:lpstr>රජ්‍ය නොවන සංව්</vt:lpstr>
      <vt:lpstr>සංස්කෘතික තොරතුරු</vt:lpstr>
      <vt:lpstr>රථ වාහන</vt:lpstr>
      <vt:lpstr>යන්ත්‍ර</vt:lpstr>
      <vt:lpstr>වී ගබඩා</vt:lpstr>
      <vt:lpstr>ආගමික</vt:lpstr>
      <vt:lpstr>සංචාරක</vt:lpstr>
      <vt:lpstr>අධ්‍යාපනය 1</vt:lpstr>
      <vt:lpstr>රාජ්‍ය ආයතන</vt:lpstr>
      <vt:lpstr>Sheet1</vt:lpstr>
      <vt:lpstr>Sheet2</vt:lpstr>
      <vt:lpstr>Sheet3</vt:lpstr>
      <vt:lpstr>Sheet4</vt:lpstr>
      <vt:lpstr>Sheet5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'ඉඩම් අයිතිය'!Print_Area</vt:lpstr>
      <vt:lpstr>'ප්‍රාදේශීය මාර්ග'!Print_Area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Resource Profile 2014</dc:title>
  <dc:creator/>
  <cp:keywords>Resource Profile 2014</cp:keywords>
  <cp:lastModifiedBy/>
  <dcterms:created xsi:type="dcterms:W3CDTF">2006-09-16T00:00:00Z</dcterms:created>
  <dcterms:modified xsi:type="dcterms:W3CDTF">2020-08-18T08:20:49Z</dcterms:modified>
</cp:coreProperties>
</file>